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kcrnkovic\Desktop\"/>
    </mc:Choice>
  </mc:AlternateContent>
  <xr:revisionPtr revIDLastSave="0" documentId="8_{9F67640A-0075-475B-9B08-B4078B316A2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465" yWindow="3465" windowWidth="21600" windowHeight="1138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F308" i="9"/>
  <c r="F307" i="9"/>
  <c r="H306" i="9"/>
  <c r="G306" i="9"/>
  <c r="F306" i="9"/>
  <c r="E306" i="9"/>
  <c r="B306" i="9" s="1"/>
  <c r="H305" i="9"/>
  <c r="G305" i="9"/>
  <c r="F305" i="9"/>
  <c r="E305" i="9"/>
  <c r="H304" i="9"/>
  <c r="G304" i="9"/>
  <c r="E304" i="9" s="1"/>
  <c r="F304" i="9"/>
  <c r="H303" i="9"/>
  <c r="G303" i="9"/>
  <c r="F303" i="9"/>
  <c r="H302" i="9"/>
  <c r="G302" i="9"/>
  <c r="F302" i="9"/>
  <c r="H301" i="9"/>
  <c r="G301" i="9"/>
  <c r="F301" i="9"/>
  <c r="E301" i="9"/>
  <c r="H300" i="9"/>
  <c r="G300" i="9"/>
  <c r="F300" i="9"/>
  <c r="H299" i="9"/>
  <c r="G299" i="9"/>
  <c r="F299" i="9"/>
  <c r="H298" i="9"/>
  <c r="G298" i="9"/>
  <c r="F298" i="9"/>
  <c r="E298" i="9"/>
  <c r="B298" i="9" s="1"/>
  <c r="H297" i="9"/>
  <c r="E297" i="9" s="1"/>
  <c r="G297" i="9"/>
  <c r="F297" i="9"/>
  <c r="H296" i="9"/>
  <c r="G296" i="9"/>
  <c r="E296" i="9" s="1"/>
  <c r="F296" i="9"/>
  <c r="H295" i="9"/>
  <c r="G295" i="9"/>
  <c r="F295" i="9"/>
  <c r="H294" i="9"/>
  <c r="G294" i="9"/>
  <c r="F294" i="9"/>
  <c r="E294" i="9"/>
  <c r="B294" i="9" s="1"/>
  <c r="H293" i="9"/>
  <c r="G293" i="9"/>
  <c r="E293" i="9" s="1"/>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F282" i="9"/>
  <c r="H281" i="9"/>
  <c r="G281" i="9"/>
  <c r="F281" i="9"/>
  <c r="F280" i="9"/>
  <c r="F279" i="9"/>
  <c r="F278" i="9"/>
  <c r="F276" i="9"/>
  <c r="L275" i="9"/>
  <c r="F275" i="9" s="1"/>
  <c r="H275" i="9"/>
  <c r="F274" i="9"/>
  <c r="I273" i="9"/>
  <c r="H273" i="9"/>
  <c r="F273" i="9"/>
  <c r="E272" i="9"/>
  <c r="M271" i="9"/>
  <c r="L271" i="9"/>
  <c r="F271" i="9"/>
  <c r="E271" i="9"/>
  <c r="M270" i="9"/>
  <c r="L270" i="9"/>
  <c r="F270" i="9"/>
  <c r="E270" i="9"/>
  <c r="M269" i="9"/>
  <c r="L269" i="9"/>
  <c r="E269" i="9"/>
  <c r="M268" i="9"/>
  <c r="L268" i="9"/>
  <c r="E268" i="9"/>
  <c r="M267" i="9"/>
  <c r="L267" i="9"/>
  <c r="F267" i="9"/>
  <c r="E267" i="9"/>
  <c r="M266" i="9"/>
  <c r="L266" i="9"/>
  <c r="F266" i="9"/>
  <c r="E266" i="9"/>
  <c r="M265" i="9"/>
  <c r="L265" i="9"/>
  <c r="F265" i="9" s="1"/>
  <c r="E265" i="9"/>
  <c r="B265" i="9"/>
  <c r="M264" i="9"/>
  <c r="L264" i="9"/>
  <c r="F264" i="9" s="1"/>
  <c r="E264" i="9"/>
  <c r="B264" i="9" s="1"/>
  <c r="M263" i="9"/>
  <c r="L263" i="9"/>
  <c r="F263" i="9"/>
  <c r="E263" i="9"/>
  <c r="M262" i="9"/>
  <c r="L262" i="9"/>
  <c r="F262" i="9"/>
  <c r="E262" i="9"/>
  <c r="M261" i="9"/>
  <c r="L261" i="9"/>
  <c r="F261" i="9" s="1"/>
  <c r="E261" i="9"/>
  <c r="B261" i="9"/>
  <c r="M260" i="9"/>
  <c r="L260" i="9"/>
  <c r="F260" i="9" s="1"/>
  <c r="E260" i="9"/>
  <c r="B260" i="9" s="1"/>
  <c r="M259" i="9"/>
  <c r="L259" i="9"/>
  <c r="F259" i="9"/>
  <c r="E259" i="9"/>
  <c r="M258" i="9"/>
  <c r="L258" i="9"/>
  <c r="F258" i="9"/>
  <c r="E258" i="9"/>
  <c r="M257" i="9"/>
  <c r="L257" i="9"/>
  <c r="F257" i="9" s="1"/>
  <c r="E257" i="9"/>
  <c r="B257" i="9"/>
  <c r="M256" i="9"/>
  <c r="L256" i="9"/>
  <c r="F256" i="9" s="1"/>
  <c r="E256" i="9"/>
  <c r="B256" i="9" s="1"/>
  <c r="M255" i="9"/>
  <c r="L255" i="9"/>
  <c r="F255" i="9"/>
  <c r="E255" i="9"/>
  <c r="M254" i="9"/>
  <c r="L254" i="9"/>
  <c r="F254" i="9"/>
  <c r="E254" i="9"/>
  <c r="M253" i="9"/>
  <c r="L253" i="9"/>
  <c r="F253" i="9" s="1"/>
  <c r="E253" i="9"/>
  <c r="B253" i="9"/>
  <c r="M252" i="9"/>
  <c r="L252" i="9"/>
  <c r="F252" i="9" s="1"/>
  <c r="E252" i="9"/>
  <c r="B252" i="9" s="1"/>
  <c r="M251" i="9"/>
  <c r="L251" i="9"/>
  <c r="F251" i="9"/>
  <c r="E251" i="9"/>
  <c r="M250" i="9"/>
  <c r="L250" i="9"/>
  <c r="F250" i="9"/>
  <c r="E250" i="9"/>
  <c r="M249" i="9"/>
  <c r="L249" i="9"/>
  <c r="F249" i="9" s="1"/>
  <c r="E249" i="9"/>
  <c r="B249" i="9"/>
  <c r="M248" i="9"/>
  <c r="L248" i="9"/>
  <c r="F248" i="9" s="1"/>
  <c r="E248" i="9"/>
  <c r="B248" i="9" s="1"/>
  <c r="M247" i="9"/>
  <c r="L247" i="9"/>
  <c r="F247" i="9"/>
  <c r="E247" i="9"/>
  <c r="M246" i="9"/>
  <c r="L246" i="9"/>
  <c r="F246" i="9"/>
  <c r="E246" i="9"/>
  <c r="M245" i="9"/>
  <c r="L245" i="9"/>
  <c r="F245" i="9" s="1"/>
  <c r="E245" i="9"/>
  <c r="B245" i="9"/>
  <c r="M244" i="9"/>
  <c r="L244" i="9"/>
  <c r="F244" i="9" s="1"/>
  <c r="E244" i="9"/>
  <c r="B244" i="9" s="1"/>
  <c r="M243" i="9"/>
  <c r="L243" i="9"/>
  <c r="F243" i="9"/>
  <c r="E243" i="9"/>
  <c r="M242" i="9"/>
  <c r="L242" i="9"/>
  <c r="F242" i="9"/>
  <c r="E242" i="9"/>
  <c r="M241" i="9"/>
  <c r="L241" i="9"/>
  <c r="F241" i="9" s="1"/>
  <c r="E241" i="9"/>
  <c r="B241" i="9"/>
  <c r="M240" i="9"/>
  <c r="L240" i="9"/>
  <c r="F240" i="9" s="1"/>
  <c r="E240" i="9"/>
  <c r="B240" i="9" s="1"/>
  <c r="M239" i="9"/>
  <c r="L239" i="9"/>
  <c r="F239" i="9"/>
  <c r="E239" i="9"/>
  <c r="M238" i="9"/>
  <c r="L238" i="9"/>
  <c r="F238" i="9"/>
  <c r="B238" i="9" s="1"/>
  <c r="E238" i="9"/>
  <c r="M237" i="9"/>
  <c r="L237" i="9"/>
  <c r="F237" i="9" s="1"/>
  <c r="E237" i="9"/>
  <c r="B237" i="9"/>
  <c r="M236" i="9"/>
  <c r="F236" i="9" s="1"/>
  <c r="L236" i="9"/>
  <c r="E236" i="9"/>
  <c r="B236" i="9" s="1"/>
  <c r="M235" i="9"/>
  <c r="L235" i="9"/>
  <c r="F235" i="9"/>
  <c r="E235" i="9"/>
  <c r="M234" i="9"/>
  <c r="L234" i="9"/>
  <c r="F234" i="9"/>
  <c r="B234" i="9" s="1"/>
  <c r="E234" i="9"/>
  <c r="M233" i="9"/>
  <c r="L233" i="9"/>
  <c r="F233" i="9" s="1"/>
  <c r="E233" i="9"/>
  <c r="B233" i="9"/>
  <c r="M232" i="9"/>
  <c r="F232" i="9" s="1"/>
  <c r="L232" i="9"/>
  <c r="E232" i="9"/>
  <c r="B232" i="9" s="1"/>
  <c r="M231" i="9"/>
  <c r="L231" i="9"/>
  <c r="F231" i="9"/>
  <c r="E231" i="9"/>
  <c r="M230" i="9"/>
  <c r="L230" i="9"/>
  <c r="F230" i="9"/>
  <c r="B230" i="9" s="1"/>
  <c r="E230" i="9"/>
  <c r="M229" i="9"/>
  <c r="L229" i="9"/>
  <c r="F229" i="9" s="1"/>
  <c r="E229" i="9"/>
  <c r="B229" i="9"/>
  <c r="M228" i="9"/>
  <c r="L228" i="9"/>
  <c r="E228" i="9"/>
  <c r="M227" i="9"/>
  <c r="L227" i="9"/>
  <c r="F227" i="9"/>
  <c r="E227" i="9"/>
  <c r="M226" i="9"/>
  <c r="L226" i="9"/>
  <c r="F226" i="9"/>
  <c r="E226" i="9"/>
  <c r="M225" i="9"/>
  <c r="L225" i="9"/>
  <c r="F225" i="9" s="1"/>
  <c r="E225" i="9"/>
  <c r="B225" i="9"/>
  <c r="M224" i="9"/>
  <c r="L224" i="9"/>
  <c r="E224" i="9"/>
  <c r="M223" i="9"/>
  <c r="L223" i="9"/>
  <c r="F223" i="9"/>
  <c r="E223" i="9"/>
  <c r="M222" i="9"/>
  <c r="L222" i="9"/>
  <c r="F222" i="9"/>
  <c r="E222" i="9"/>
  <c r="M221" i="9"/>
  <c r="L221" i="9"/>
  <c r="F221" i="9" s="1"/>
  <c r="E221" i="9"/>
  <c r="B221" i="9"/>
  <c r="M220" i="9"/>
  <c r="L220" i="9"/>
  <c r="F220" i="9" s="1"/>
  <c r="E220" i="9"/>
  <c r="B220" i="9" s="1"/>
  <c r="M219" i="9"/>
  <c r="L219" i="9"/>
  <c r="F219" i="9"/>
  <c r="E219" i="9"/>
  <c r="M218" i="9"/>
  <c r="L218" i="9"/>
  <c r="F218" i="9"/>
  <c r="B218" i="9" s="1"/>
  <c r="E218" i="9"/>
  <c r="M217" i="9"/>
  <c r="L217" i="9"/>
  <c r="E217" i="9"/>
  <c r="M216" i="9"/>
  <c r="F216" i="9" s="1"/>
  <c r="L216" i="9"/>
  <c r="E216" i="9"/>
  <c r="B216" i="9" s="1"/>
  <c r="M215" i="9"/>
  <c r="L215" i="9"/>
  <c r="F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F144" i="9"/>
  <c r="E144" i="9"/>
  <c r="B144" i="9" s="1"/>
  <c r="G143" i="9"/>
  <c r="E143" i="9" s="1"/>
  <c r="B143" i="9" s="1"/>
  <c r="F143" i="9"/>
  <c r="H142" i="9"/>
  <c r="G142" i="9"/>
  <c r="E142" i="9" s="1"/>
  <c r="B142" i="9" s="1"/>
  <c r="F142" i="9"/>
  <c r="H141" i="9"/>
  <c r="G141" i="9"/>
  <c r="F141" i="9"/>
  <c r="E141" i="9"/>
  <c r="B141" i="9" s="1"/>
  <c r="H140" i="9"/>
  <c r="G140" i="9"/>
  <c r="F140" i="9"/>
  <c r="E140" i="9"/>
  <c r="H139" i="9"/>
  <c r="G139" i="9"/>
  <c r="E139" i="9" s="1"/>
  <c r="B139" i="9" s="1"/>
  <c r="F139" i="9"/>
  <c r="H138" i="9"/>
  <c r="G138" i="9"/>
  <c r="F138" i="9"/>
  <c r="H137" i="9"/>
  <c r="G137" i="9"/>
  <c r="F137" i="9"/>
  <c r="E137" i="9"/>
  <c r="B137" i="9" s="1"/>
  <c r="H136" i="9"/>
  <c r="G136" i="9"/>
  <c r="F136" i="9"/>
  <c r="E136" i="9"/>
  <c r="B136" i="9" s="1"/>
  <c r="H135" i="9"/>
  <c r="G135" i="9"/>
  <c r="E135" i="9" s="1"/>
  <c r="B135" i="9" s="1"/>
  <c r="F135" i="9"/>
  <c r="H134" i="9"/>
  <c r="G134" i="9"/>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G110" i="9"/>
  <c r="F110" i="9"/>
  <c r="B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G102" i="9"/>
  <c r="F102" i="9"/>
  <c r="B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G94" i="9"/>
  <c r="F94" i="9"/>
  <c r="B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G86" i="9"/>
  <c r="F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G78" i="9"/>
  <c r="F78" i="9"/>
  <c r="B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G70" i="9"/>
  <c r="F70" i="9"/>
  <c r="B70" i="9"/>
  <c r="H69" i="9"/>
  <c r="G69" i="9"/>
  <c r="F69" i="9"/>
  <c r="E69" i="9"/>
  <c r="B69" i="9" s="1"/>
  <c r="H68" i="9"/>
  <c r="G68" i="9"/>
  <c r="E68" i="9" s="1"/>
  <c r="F68" i="9"/>
  <c r="H67" i="9"/>
  <c r="G67" i="9"/>
  <c r="E67" i="9" s="1"/>
  <c r="B67" i="9" s="1"/>
  <c r="F67" i="9"/>
  <c r="H66" i="9"/>
  <c r="G66" i="9"/>
  <c r="E66" i="9" s="1"/>
  <c r="B66" i="9" s="1"/>
  <c r="F66" i="9"/>
  <c r="H65" i="9"/>
  <c r="G65" i="9"/>
  <c r="F65" i="9"/>
  <c r="E65" i="9"/>
  <c r="B65" i="9" s="1"/>
  <c r="H64" i="9"/>
  <c r="G64" i="9"/>
  <c r="F64" i="9"/>
  <c r="B64" i="9" s="1"/>
  <c r="E64" i="9"/>
  <c r="H63" i="9"/>
  <c r="G63" i="9"/>
  <c r="E63" i="9" s="1"/>
  <c r="B63" i="9" s="1"/>
  <c r="F63" i="9"/>
  <c r="H62" i="9"/>
  <c r="G62" i="9"/>
  <c r="E62" i="9" s="1"/>
  <c r="F62" i="9"/>
  <c r="B62" i="9"/>
  <c r="H61" i="9"/>
  <c r="G61" i="9"/>
  <c r="F61" i="9"/>
  <c r="E61" i="9"/>
  <c r="B61" i="9" s="1"/>
  <c r="H60" i="9"/>
  <c r="G60" i="9"/>
  <c r="E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G54" i="9"/>
  <c r="E54" i="9" s="1"/>
  <c r="F54" i="9"/>
  <c r="B54" i="9"/>
  <c r="H53" i="9"/>
  <c r="G53" i="9"/>
  <c r="F53" i="9"/>
  <c r="E53" i="9"/>
  <c r="B53" i="9" s="1"/>
  <c r="H52" i="9"/>
  <c r="E52" i="9" s="1"/>
  <c r="G52" i="9"/>
  <c r="F52" i="9"/>
  <c r="H51" i="9"/>
  <c r="G51" i="9"/>
  <c r="E51" i="9" s="1"/>
  <c r="B51" i="9" s="1"/>
  <c r="F51" i="9"/>
  <c r="H50" i="9"/>
  <c r="G50" i="9"/>
  <c r="F50" i="9"/>
  <c r="H49" i="9"/>
  <c r="G49" i="9"/>
  <c r="F49" i="9"/>
  <c r="E49" i="9"/>
  <c r="B49" i="9" s="1"/>
  <c r="H48" i="9"/>
  <c r="G48" i="9"/>
  <c r="F48" i="9"/>
  <c r="E48" i="9"/>
  <c r="B48" i="9" s="1"/>
  <c r="H47" i="9"/>
  <c r="G47" i="9"/>
  <c r="E47" i="9" s="1"/>
  <c r="B47" i="9" s="1"/>
  <c r="F47" i="9"/>
  <c r="H46" i="9"/>
  <c r="G46" i="9"/>
  <c r="E46" i="9" s="1"/>
  <c r="B46" i="9" s="1"/>
  <c r="F46" i="9"/>
  <c r="H45" i="9"/>
  <c r="G45" i="9"/>
  <c r="F45" i="9"/>
  <c r="E45" i="9"/>
  <c r="B45" i="9" s="1"/>
  <c r="H44" i="9"/>
  <c r="G44" i="9"/>
  <c r="E44" i="9" s="1"/>
  <c r="B44" i="9" s="1"/>
  <c r="F44" i="9"/>
  <c r="H43" i="9"/>
  <c r="G43" i="9"/>
  <c r="E43" i="9" s="1"/>
  <c r="B43" i="9" s="1"/>
  <c r="F43" i="9"/>
  <c r="H42" i="9"/>
  <c r="E42" i="9" s="1"/>
  <c r="G42" i="9"/>
  <c r="F42" i="9"/>
  <c r="B42" i="9"/>
  <c r="H41" i="9"/>
  <c r="G41" i="9"/>
  <c r="F41" i="9"/>
  <c r="E41" i="9"/>
  <c r="B41" i="9" s="1"/>
  <c r="H40" i="9"/>
  <c r="G40" i="9"/>
  <c r="E40" i="9" s="1"/>
  <c r="F40" i="9"/>
  <c r="H39" i="9"/>
  <c r="G39" i="9"/>
  <c r="E39" i="9" s="1"/>
  <c r="B39" i="9" s="1"/>
  <c r="F39" i="9"/>
  <c r="H38" i="9"/>
  <c r="G38" i="9"/>
  <c r="E38" i="9" s="1"/>
  <c r="B38" i="9" s="1"/>
  <c r="F38" i="9"/>
  <c r="H37" i="9"/>
  <c r="G37" i="9"/>
  <c r="F37" i="9"/>
  <c r="E37" i="9"/>
  <c r="B37" i="9" s="1"/>
  <c r="H36" i="9"/>
  <c r="E36" i="9" s="1"/>
  <c r="G36" i="9"/>
  <c r="F36" i="9"/>
  <c r="H35" i="9"/>
  <c r="G35" i="9"/>
  <c r="E35" i="9" s="1"/>
  <c r="B35" i="9" s="1"/>
  <c r="F35" i="9"/>
  <c r="H34" i="9"/>
  <c r="G34" i="9"/>
  <c r="F34" i="9"/>
  <c r="H33" i="9"/>
  <c r="G33" i="9"/>
  <c r="F33" i="9"/>
  <c r="H32" i="9"/>
  <c r="G32" i="9"/>
  <c r="F32" i="9"/>
  <c r="H31" i="9"/>
  <c r="G31" i="9"/>
  <c r="E31" i="9" s="1"/>
  <c r="B31" i="9" s="1"/>
  <c r="F31" i="9"/>
  <c r="H30" i="9"/>
  <c r="G30" i="9"/>
  <c r="F30" i="9"/>
  <c r="H29" i="9"/>
  <c r="G29" i="9"/>
  <c r="F29" i="9"/>
  <c r="E29" i="9"/>
  <c r="B29" i="9" s="1"/>
  <c r="H28" i="9"/>
  <c r="G28" i="9"/>
  <c r="F28" i="9"/>
  <c r="E28" i="9"/>
  <c r="B28" i="9" s="1"/>
  <c r="H27" i="9"/>
  <c r="G27" i="9"/>
  <c r="F27" i="9"/>
  <c r="H26" i="9"/>
  <c r="G26" i="9"/>
  <c r="E26" i="9" s="1"/>
  <c r="B26" i="9" s="1"/>
  <c r="F26" i="9"/>
  <c r="H25" i="9"/>
  <c r="G25" i="9"/>
  <c r="F25" i="9"/>
  <c r="E25" i="9"/>
  <c r="B25" i="9" s="1"/>
  <c r="H24" i="9"/>
  <c r="G24" i="9"/>
  <c r="F24" i="9"/>
  <c r="E24" i="9"/>
  <c r="H23" i="9"/>
  <c r="G23" i="9"/>
  <c r="E23" i="9" s="1"/>
  <c r="B23" i="9" s="1"/>
  <c r="F23" i="9"/>
  <c r="H22" i="9"/>
  <c r="G22" i="9"/>
  <c r="E22" i="9" s="1"/>
  <c r="F22" i="9"/>
  <c r="B22" i="9"/>
  <c r="F21" i="9"/>
  <c r="F4" i="9"/>
  <c r="O3" i="9"/>
  <c r="G275" i="9" s="1"/>
  <c r="E275" i="9" s="1"/>
  <c r="B275" i="9" s="1"/>
  <c r="I3" i="9"/>
  <c r="H3" i="9"/>
  <c r="G3" i="9"/>
  <c r="D101" i="8"/>
  <c r="D95" i="8"/>
  <c r="D90" i="8"/>
  <c r="D85" i="8"/>
  <c r="D80" i="8"/>
  <c r="D75" i="8"/>
  <c r="D70" i="8"/>
  <c r="D65" i="8"/>
  <c r="D60" i="8"/>
  <c r="D55" i="8"/>
  <c r="D50" i="8"/>
  <c r="D44" i="8"/>
  <c r="D36" i="8"/>
  <c r="D26" i="8"/>
  <c r="D24" i="8"/>
  <c r="D18" i="8"/>
  <c r="D8" i="8"/>
  <c r="D6" i="8"/>
  <c r="E44" i="7"/>
  <c r="D1475" i="1" s="1"/>
  <c r="D44" i="7"/>
  <c r="E39" i="7"/>
  <c r="D39" i="7"/>
  <c r="D38" i="7" s="1"/>
  <c r="H31" i="3" s="1"/>
  <c r="E38" i="7"/>
  <c r="D1469" i="1" s="1"/>
  <c r="E30" i="7"/>
  <c r="D30" i="7"/>
  <c r="E23" i="7"/>
  <c r="E22" i="7" s="1"/>
  <c r="D23" i="7"/>
  <c r="D22" i="7"/>
  <c r="E14" i="7"/>
  <c r="D14" i="7"/>
  <c r="E7" i="7"/>
  <c r="D7" i="7"/>
  <c r="D6" i="7" s="1"/>
  <c r="D5" i="7"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F118" i="6" s="1"/>
  <c r="D118" i="6"/>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250" i="5"/>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E134" i="5" s="1"/>
  <c r="F134" i="5" s="1"/>
  <c r="D142" i="5"/>
  <c r="F141" i="5"/>
  <c r="F140" i="5"/>
  <c r="F139" i="5"/>
  <c r="F138" i="5"/>
  <c r="F137" i="5"/>
  <c r="F136" i="5"/>
  <c r="F135" i="5"/>
  <c r="E135" i="5"/>
  <c r="D135" i="5"/>
  <c r="D134" i="5"/>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E78" i="5"/>
  <c r="F78" i="5" s="1"/>
  <c r="D78" i="5"/>
  <c r="F77" i="5"/>
  <c r="F76" i="5"/>
  <c r="F75" i="5"/>
  <c r="F74" i="5"/>
  <c r="F73" i="5"/>
  <c r="F72" i="5"/>
  <c r="F71" i="5"/>
  <c r="E70" i="5"/>
  <c r="D70" i="5"/>
  <c r="F70" i="5" s="1"/>
  <c r="E69"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F602" i="4"/>
  <c r="F601" i="4"/>
  <c r="F600" i="4"/>
  <c r="E599" i="4"/>
  <c r="E593" i="4" s="1"/>
  <c r="E528" i="4" s="1"/>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E417" i="4"/>
  <c r="D417" i="4"/>
  <c r="D644" i="4" s="1"/>
  <c r="E416" i="4"/>
  <c r="E643" i="4"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E311" i="4" s="1"/>
  <c r="D317" i="4"/>
  <c r="F316" i="4"/>
  <c r="F315" i="4"/>
  <c r="F314" i="4"/>
  <c r="F313" i="4"/>
  <c r="E312" i="4"/>
  <c r="D312" i="4"/>
  <c r="F310" i="4"/>
  <c r="F309" i="4"/>
  <c r="F308" i="4"/>
  <c r="F307" i="4"/>
  <c r="F306" i="4"/>
  <c r="F305" i="4"/>
  <c r="E304" i="4"/>
  <c r="D304" i="4"/>
  <c r="F304" i="4" s="1"/>
  <c r="F303" i="4"/>
  <c r="F302" i="4"/>
  <c r="F301" i="4"/>
  <c r="F300" i="4"/>
  <c r="E300" i="4"/>
  <c r="D300" i="4"/>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F268" i="4" s="1"/>
  <c r="D268" i="4"/>
  <c r="F267" i="4"/>
  <c r="F266" i="4"/>
  <c r="F265" i="4"/>
  <c r="E264" i="4"/>
  <c r="E263" i="4" s="1"/>
  <c r="F263" i="4" s="1"/>
  <c r="D264" i="4"/>
  <c r="F264" i="4" s="1"/>
  <c r="D263" i="4"/>
  <c r="F262" i="4"/>
  <c r="F261" i="4"/>
  <c r="F260" i="4"/>
  <c r="E259" i="4"/>
  <c r="D259" i="4"/>
  <c r="F259" i="4" s="1"/>
  <c r="F258" i="4"/>
  <c r="F257" i="4"/>
  <c r="F256" i="4"/>
  <c r="F255" i="4"/>
  <c r="F254" i="4"/>
  <c r="E253" i="4"/>
  <c r="D253" i="4"/>
  <c r="E252" i="4"/>
  <c r="F251" i="4"/>
  <c r="F250" i="4"/>
  <c r="F249" i="4"/>
  <c r="F248" i="4"/>
  <c r="F247" i="4"/>
  <c r="E247" i="4"/>
  <c r="D247" i="4"/>
  <c r="F246" i="4"/>
  <c r="F245" i="4"/>
  <c r="E244" i="4"/>
  <c r="D244" i="4"/>
  <c r="F244" i="4" s="1"/>
  <c r="F243" i="4"/>
  <c r="F242" i="4"/>
  <c r="F241" i="4"/>
  <c r="F240" i="4"/>
  <c r="E240" i="4"/>
  <c r="D236" i="1" s="1"/>
  <c r="D240" i="4"/>
  <c r="F239" i="4"/>
  <c r="F238" i="4"/>
  <c r="F237" i="4"/>
  <c r="E236" i="4"/>
  <c r="D236" i="4"/>
  <c r="F236" i="4" s="1"/>
  <c r="F235" i="4"/>
  <c r="F234" i="4"/>
  <c r="F233" i="4"/>
  <c r="F232" i="4"/>
  <c r="F231" i="4"/>
  <c r="E231" i="4"/>
  <c r="D231" i="4"/>
  <c r="F230" i="4"/>
  <c r="F229" i="4"/>
  <c r="E228" i="4"/>
  <c r="D228" i="4"/>
  <c r="F228" i="4" s="1"/>
  <c r="F227" i="4"/>
  <c r="F226" i="4"/>
  <c r="E225" i="4"/>
  <c r="E224" i="4" s="1"/>
  <c r="D220" i="1" s="1"/>
  <c r="D225" i="4"/>
  <c r="F223" i="4"/>
  <c r="F222" i="4"/>
  <c r="F221" i="4"/>
  <c r="F220" i="4"/>
  <c r="F219" i="4"/>
  <c r="E219" i="4"/>
  <c r="D219" i="4"/>
  <c r="F218" i="4"/>
  <c r="F217" i="4"/>
  <c r="E216" i="4"/>
  <c r="E215" i="4" s="1"/>
  <c r="D216" i="4"/>
  <c r="F216" i="4" s="1"/>
  <c r="F215" i="4"/>
  <c r="D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6"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D163" i="4"/>
  <c r="F162" i="4"/>
  <c r="F161" i="4"/>
  <c r="F160" i="4"/>
  <c r="F159" i="4"/>
  <c r="E159" i="4"/>
  <c r="D159" i="4"/>
  <c r="F158" i="4"/>
  <c r="F157" i="4"/>
  <c r="F156" i="4"/>
  <c r="F155" i="4"/>
  <c r="F154" i="4"/>
  <c r="F153" i="4"/>
  <c r="E153" i="4"/>
  <c r="D153" i="4"/>
  <c r="E152" i="4"/>
  <c r="D152" i="4"/>
  <c r="H21" i="9" s="1"/>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D133" i="4" s="1"/>
  <c r="C129" i="1" s="1"/>
  <c r="F132" i="4"/>
  <c r="F131" i="4"/>
  <c r="F130" i="4"/>
  <c r="F129" i="4"/>
  <c r="E128" i="4"/>
  <c r="E124" i="4" s="1"/>
  <c r="D120" i="1" s="1"/>
  <c r="D128" i="4"/>
  <c r="F128" i="4" s="1"/>
  <c r="F127" i="4"/>
  <c r="F126" i="4"/>
  <c r="F125" i="4"/>
  <c r="E125" i="4"/>
  <c r="D125" i="4"/>
  <c r="D124"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49" i="4"/>
  <c r="F48" i="4"/>
  <c r="F47" i="4"/>
  <c r="F46" i="4"/>
  <c r="F45" i="4"/>
  <c r="E45" i="4"/>
  <c r="D45" i="4"/>
  <c r="E44" i="4"/>
  <c r="D44" i="4"/>
  <c r="F44" i="4" s="1"/>
  <c r="F43" i="4"/>
  <c r="F42" i="4"/>
  <c r="F41" i="4"/>
  <c r="F40" i="4"/>
  <c r="E40" i="4"/>
  <c r="D40" i="4"/>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H32" i="3"/>
  <c r="G32" i="3"/>
  <c r="B32"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580" i="1"/>
  <c r="G1580" i="1"/>
  <c r="C1580" i="1"/>
  <c r="C1579" i="1"/>
  <c r="C1578" i="1"/>
  <c r="H1577" i="1"/>
  <c r="C1577" i="1"/>
  <c r="G1577" i="1" s="1"/>
  <c r="H1576" i="1"/>
  <c r="G1576" i="1"/>
  <c r="C1576" i="1"/>
  <c r="C1575" i="1"/>
  <c r="C1574" i="1"/>
  <c r="H1573" i="1"/>
  <c r="C1573" i="1"/>
  <c r="G1573" i="1" s="1"/>
  <c r="H1572" i="1"/>
  <c r="G1572" i="1"/>
  <c r="C1572" i="1"/>
  <c r="C1571" i="1"/>
  <c r="C1570" i="1"/>
  <c r="H1569" i="1"/>
  <c r="C1569" i="1"/>
  <c r="G1569" i="1" s="1"/>
  <c r="H1568" i="1"/>
  <c r="G1568" i="1"/>
  <c r="C1568" i="1"/>
  <c r="C1567" i="1"/>
  <c r="C1566" i="1"/>
  <c r="H1565" i="1"/>
  <c r="C1565" i="1"/>
  <c r="G1565" i="1" s="1"/>
  <c r="H1564" i="1"/>
  <c r="G1564" i="1"/>
  <c r="C1564" i="1"/>
  <c r="C1563" i="1"/>
  <c r="G1562" i="1"/>
  <c r="C1562" i="1"/>
  <c r="H1562" i="1" s="1"/>
  <c r="C1561" i="1"/>
  <c r="H1560" i="1"/>
  <c r="G1560" i="1"/>
  <c r="C1560" i="1"/>
  <c r="H1559" i="1"/>
  <c r="G1559" i="1"/>
  <c r="C1559" i="1"/>
  <c r="C1558" i="1"/>
  <c r="H1557" i="1"/>
  <c r="C1557" i="1"/>
  <c r="G1557" i="1" s="1"/>
  <c r="H1556" i="1"/>
  <c r="G1556" i="1"/>
  <c r="C1556" i="1"/>
  <c r="C1555" i="1"/>
  <c r="H1554" i="1"/>
  <c r="G1554" i="1"/>
  <c r="C1554" i="1"/>
  <c r="H1553" i="1"/>
  <c r="G1553" i="1"/>
  <c r="C1553" i="1"/>
  <c r="G1552" i="1"/>
  <c r="C1552" i="1"/>
  <c r="H1552" i="1" s="1"/>
  <c r="C1551" i="1"/>
  <c r="H1550" i="1"/>
  <c r="G1550" i="1"/>
  <c r="C1550" i="1"/>
  <c r="H1549" i="1"/>
  <c r="G1549" i="1"/>
  <c r="C1549" i="1"/>
  <c r="C1548" i="1"/>
  <c r="C1547" i="1"/>
  <c r="H1546" i="1"/>
  <c r="G1546" i="1"/>
  <c r="C1546" i="1"/>
  <c r="H1545" i="1"/>
  <c r="G1545" i="1"/>
  <c r="C1545" i="1"/>
  <c r="G1544" i="1"/>
  <c r="C1544" i="1"/>
  <c r="H1544" i="1" s="1"/>
  <c r="C1543" i="1"/>
  <c r="H1542" i="1"/>
  <c r="G1542" i="1"/>
  <c r="C1542" i="1"/>
  <c r="H1541" i="1"/>
  <c r="G1541" i="1"/>
  <c r="C1541" i="1"/>
  <c r="C1540" i="1"/>
  <c r="C1539" i="1"/>
  <c r="H1538" i="1"/>
  <c r="G1538" i="1"/>
  <c r="C1538" i="1"/>
  <c r="H1537" i="1"/>
  <c r="G1537" i="1"/>
  <c r="C1537" i="1"/>
  <c r="G1536" i="1"/>
  <c r="C1536" i="1"/>
  <c r="H1536" i="1" s="1"/>
  <c r="C1535" i="1"/>
  <c r="H1534" i="1"/>
  <c r="G1534" i="1"/>
  <c r="C1534" i="1"/>
  <c r="H1533" i="1"/>
  <c r="G1533" i="1"/>
  <c r="C1533" i="1"/>
  <c r="C1532" i="1"/>
  <c r="C1531" i="1"/>
  <c r="H1530" i="1"/>
  <c r="G1530" i="1"/>
  <c r="C1530" i="1"/>
  <c r="H1529" i="1"/>
  <c r="G1529" i="1"/>
  <c r="C1529" i="1"/>
  <c r="G1528" i="1"/>
  <c r="C1528" i="1"/>
  <c r="H1528" i="1" s="1"/>
  <c r="C1527" i="1"/>
  <c r="H1526" i="1"/>
  <c r="G1526" i="1"/>
  <c r="C1526" i="1"/>
  <c r="H1525" i="1"/>
  <c r="G1525" i="1"/>
  <c r="C1525" i="1"/>
  <c r="C1523" i="1"/>
  <c r="H1522" i="1"/>
  <c r="G1522" i="1"/>
  <c r="C1522" i="1"/>
  <c r="H1521" i="1"/>
  <c r="G1521" i="1"/>
  <c r="C1521" i="1"/>
  <c r="G1520" i="1"/>
  <c r="C1520" i="1"/>
  <c r="H1520" i="1" s="1"/>
  <c r="C1519" i="1"/>
  <c r="G1516" i="1"/>
  <c r="C1516" i="1"/>
  <c r="H1516" i="1" s="1"/>
  <c r="C1515" i="1"/>
  <c r="H1514" i="1"/>
  <c r="G1514" i="1"/>
  <c r="C1514" i="1"/>
  <c r="H1513" i="1"/>
  <c r="G1513" i="1"/>
  <c r="C1513" i="1"/>
  <c r="C1512" i="1"/>
  <c r="C1511" i="1"/>
  <c r="H1510" i="1"/>
  <c r="G1510" i="1"/>
  <c r="C1510" i="1"/>
  <c r="H1509" i="1"/>
  <c r="G1509" i="1"/>
  <c r="C1509" i="1"/>
  <c r="G1508" i="1"/>
  <c r="C1508" i="1"/>
  <c r="H1508" i="1" s="1"/>
  <c r="C1507" i="1"/>
  <c r="H1506" i="1"/>
  <c r="G1506" i="1"/>
  <c r="C1506" i="1"/>
  <c r="H1505" i="1"/>
  <c r="G1505" i="1"/>
  <c r="C1505" i="1"/>
  <c r="C1504" i="1"/>
  <c r="C1503" i="1"/>
  <c r="H1502" i="1"/>
  <c r="G1502" i="1"/>
  <c r="C1502" i="1"/>
  <c r="H1501" i="1"/>
  <c r="G1501" i="1"/>
  <c r="C1501" i="1"/>
  <c r="G1500" i="1"/>
  <c r="C1500" i="1"/>
  <c r="H1500" i="1" s="1"/>
  <c r="C1499" i="1"/>
  <c r="H1498" i="1"/>
  <c r="G1498" i="1"/>
  <c r="C1498" i="1"/>
  <c r="H1497" i="1"/>
  <c r="G1497" i="1"/>
  <c r="C1497" i="1"/>
  <c r="C1496" i="1"/>
  <c r="C1495" i="1"/>
  <c r="H1494" i="1"/>
  <c r="G1494" i="1"/>
  <c r="C1494" i="1"/>
  <c r="H1493" i="1"/>
  <c r="G1493" i="1"/>
  <c r="C1493" i="1"/>
  <c r="G1492" i="1"/>
  <c r="C1492" i="1"/>
  <c r="H1492" i="1" s="1"/>
  <c r="C1491" i="1"/>
  <c r="H1490" i="1"/>
  <c r="G1490" i="1"/>
  <c r="C1490" i="1"/>
  <c r="H1489" i="1"/>
  <c r="G1489" i="1"/>
  <c r="C1489" i="1"/>
  <c r="C1488" i="1"/>
  <c r="C1487" i="1"/>
  <c r="H1486" i="1"/>
  <c r="G1486" i="1"/>
  <c r="C1486" i="1"/>
  <c r="H1485" i="1"/>
  <c r="G1485" i="1"/>
  <c r="C1485" i="1"/>
  <c r="G1484" i="1"/>
  <c r="C1484" i="1"/>
  <c r="H1484" i="1" s="1"/>
  <c r="C1483" i="1"/>
  <c r="H1482" i="1"/>
  <c r="G1482" i="1"/>
  <c r="C1482" i="1"/>
  <c r="H1481" i="1"/>
  <c r="G1481" i="1"/>
  <c r="C1481" i="1"/>
  <c r="C1480" i="1"/>
  <c r="H1479" i="1"/>
  <c r="G1479" i="1"/>
  <c r="I1479" i="1" s="1"/>
  <c r="D1479" i="1"/>
  <c r="J1479" i="1" s="1"/>
  <c r="C1479" i="1"/>
  <c r="D1478" i="1"/>
  <c r="C1478" i="1"/>
  <c r="H1477" i="1"/>
  <c r="G1477" i="1"/>
  <c r="I1477" i="1" s="1"/>
  <c r="D1477" i="1"/>
  <c r="J1477" i="1" s="1"/>
  <c r="C1477" i="1"/>
  <c r="D1476" i="1"/>
  <c r="C1476" i="1"/>
  <c r="C1475" i="1"/>
  <c r="H1474" i="1"/>
  <c r="G1474" i="1"/>
  <c r="I1474" i="1" s="1"/>
  <c r="D1474" i="1"/>
  <c r="J1474" i="1" s="1"/>
  <c r="C1474" i="1"/>
  <c r="D1473" i="1"/>
  <c r="C1473" i="1"/>
  <c r="H1472" i="1"/>
  <c r="G1472" i="1"/>
  <c r="I1472" i="1" s="1"/>
  <c r="D1472" i="1"/>
  <c r="J1472" i="1" s="1"/>
  <c r="C1472" i="1"/>
  <c r="D1471" i="1"/>
  <c r="C1471" i="1"/>
  <c r="D1470" i="1"/>
  <c r="C1470" i="1"/>
  <c r="C1469" i="1"/>
  <c r="H1468" i="1"/>
  <c r="G1468" i="1"/>
  <c r="I1468" i="1" s="1"/>
  <c r="D1468" i="1"/>
  <c r="J1468" i="1" s="1"/>
  <c r="C1468" i="1"/>
  <c r="D1467" i="1"/>
  <c r="C1467" i="1"/>
  <c r="H1466" i="1"/>
  <c r="G1466" i="1"/>
  <c r="I1466" i="1" s="1"/>
  <c r="D1466" i="1"/>
  <c r="J1466" i="1" s="1"/>
  <c r="C1466" i="1"/>
  <c r="D1465" i="1"/>
  <c r="C1465" i="1"/>
  <c r="H1464" i="1"/>
  <c r="G1464" i="1"/>
  <c r="I1464" i="1" s="1"/>
  <c r="D1464" i="1"/>
  <c r="J1464" i="1" s="1"/>
  <c r="C1464" i="1"/>
  <c r="D1463" i="1"/>
  <c r="C1463" i="1"/>
  <c r="H1462" i="1"/>
  <c r="G1462" i="1"/>
  <c r="I1462" i="1" s="1"/>
  <c r="D1462" i="1"/>
  <c r="J1462" i="1" s="1"/>
  <c r="C1462" i="1"/>
  <c r="H1461" i="1"/>
  <c r="G1461" i="1"/>
  <c r="D1461" i="1"/>
  <c r="C1461" i="1"/>
  <c r="D1460" i="1"/>
  <c r="C1460" i="1"/>
  <c r="H1459" i="1"/>
  <c r="G1459" i="1"/>
  <c r="I1459" i="1" s="1"/>
  <c r="D1459" i="1"/>
  <c r="J1459" i="1" s="1"/>
  <c r="C1459" i="1"/>
  <c r="D1458" i="1"/>
  <c r="C1458" i="1"/>
  <c r="H1457" i="1"/>
  <c r="G1457" i="1"/>
  <c r="I1457" i="1" s="1"/>
  <c r="D1457" i="1"/>
  <c r="J1457" i="1" s="1"/>
  <c r="C1457" i="1"/>
  <c r="D1456" i="1"/>
  <c r="C1456" i="1"/>
  <c r="H1455" i="1"/>
  <c r="G1455" i="1"/>
  <c r="I1455" i="1" s="1"/>
  <c r="D1455" i="1"/>
  <c r="J1455" i="1" s="1"/>
  <c r="C1455" i="1"/>
  <c r="H1454" i="1"/>
  <c r="G1454" i="1"/>
  <c r="D1454" i="1"/>
  <c r="C1454" i="1"/>
  <c r="H1453" i="1"/>
  <c r="G1453" i="1"/>
  <c r="D1453" i="1"/>
  <c r="C1453" i="1"/>
  <c r="D1452" i="1"/>
  <c r="C1452" i="1"/>
  <c r="H1451" i="1"/>
  <c r="G1451" i="1"/>
  <c r="I1451" i="1" s="1"/>
  <c r="D1451" i="1"/>
  <c r="J1451" i="1" s="1"/>
  <c r="C1451" i="1"/>
  <c r="D1450" i="1"/>
  <c r="C1450" i="1"/>
  <c r="H1449" i="1"/>
  <c r="G1449" i="1"/>
  <c r="I1449" i="1" s="1"/>
  <c r="D1449" i="1"/>
  <c r="J1449" i="1" s="1"/>
  <c r="C1449" i="1"/>
  <c r="D1448" i="1"/>
  <c r="C1448" i="1"/>
  <c r="H1447" i="1"/>
  <c r="G1447" i="1"/>
  <c r="I1447" i="1" s="1"/>
  <c r="D1447" i="1"/>
  <c r="J1447" i="1" s="1"/>
  <c r="C1447" i="1"/>
  <c r="D1446" i="1"/>
  <c r="C1446" i="1"/>
  <c r="D1445" i="1"/>
  <c r="G1445" i="1" s="1"/>
  <c r="C1445" i="1"/>
  <c r="H1444" i="1"/>
  <c r="D1444" i="1"/>
  <c r="C1444" i="1"/>
  <c r="D1443" i="1"/>
  <c r="G1443" i="1" s="1"/>
  <c r="C1443" i="1"/>
  <c r="H1442" i="1"/>
  <c r="D1442" i="1"/>
  <c r="C1442" i="1"/>
  <c r="J1441" i="1"/>
  <c r="D1441" i="1"/>
  <c r="G1441" i="1" s="1"/>
  <c r="C1441" i="1"/>
  <c r="H1440" i="1"/>
  <c r="D1440" i="1"/>
  <c r="C1440" i="1"/>
  <c r="J1439" i="1"/>
  <c r="D1439" i="1"/>
  <c r="G1439" i="1" s="1"/>
  <c r="C1439" i="1"/>
  <c r="G1438" i="1"/>
  <c r="D1438" i="1"/>
  <c r="C1438" i="1"/>
  <c r="H1438" i="1" s="1"/>
  <c r="D1437" i="1"/>
  <c r="G1437" i="1" s="1"/>
  <c r="C1437" i="1"/>
  <c r="C1436" i="1"/>
  <c r="D1434" i="1"/>
  <c r="G1434" i="1" s="1"/>
  <c r="C1434" i="1"/>
  <c r="G1433" i="1"/>
  <c r="D1433" i="1"/>
  <c r="C1433" i="1"/>
  <c r="H1433" i="1" s="1"/>
  <c r="D1432" i="1"/>
  <c r="G1432" i="1" s="1"/>
  <c r="C1432" i="1"/>
  <c r="G1431" i="1"/>
  <c r="D1431" i="1"/>
  <c r="C1431" i="1"/>
  <c r="H1431" i="1" s="1"/>
  <c r="D1430" i="1"/>
  <c r="G1430" i="1" s="1"/>
  <c r="C1430" i="1"/>
  <c r="G1429" i="1"/>
  <c r="D1429" i="1"/>
  <c r="C1429" i="1"/>
  <c r="H1429" i="1" s="1"/>
  <c r="D1428" i="1"/>
  <c r="G1428" i="1" s="1"/>
  <c r="C1428" i="1"/>
  <c r="G1427" i="1"/>
  <c r="D1427" i="1"/>
  <c r="C1427" i="1"/>
  <c r="H1427" i="1" s="1"/>
  <c r="D1426" i="1"/>
  <c r="G1426" i="1" s="1"/>
  <c r="C1426" i="1"/>
  <c r="G1425" i="1"/>
  <c r="D1425" i="1"/>
  <c r="C1425" i="1"/>
  <c r="H1425" i="1" s="1"/>
  <c r="D1424" i="1"/>
  <c r="G1424" i="1" s="1"/>
  <c r="C1424" i="1"/>
  <c r="D1423" i="1"/>
  <c r="G1422" i="1"/>
  <c r="D1422" i="1"/>
  <c r="C1422" i="1"/>
  <c r="H1422" i="1" s="1"/>
  <c r="D1421" i="1"/>
  <c r="G1421" i="1" s="1"/>
  <c r="C1421" i="1"/>
  <c r="G1420" i="1"/>
  <c r="D1420" i="1"/>
  <c r="C1420" i="1"/>
  <c r="H1420" i="1" s="1"/>
  <c r="D1419" i="1"/>
  <c r="G1419" i="1" s="1"/>
  <c r="C1419" i="1"/>
  <c r="G1418" i="1"/>
  <c r="D1418" i="1"/>
  <c r="C1418" i="1"/>
  <c r="H1418" i="1" s="1"/>
  <c r="D1417" i="1"/>
  <c r="G1417" i="1" s="1"/>
  <c r="C1417" i="1"/>
  <c r="G1416" i="1"/>
  <c r="D1416" i="1"/>
  <c r="C1416" i="1"/>
  <c r="H1416" i="1" s="1"/>
  <c r="D1415" i="1"/>
  <c r="C1415" i="1"/>
  <c r="G1415" i="1" s="1"/>
  <c r="G1414" i="1"/>
  <c r="D1414" i="1"/>
  <c r="C1414" i="1"/>
  <c r="H1414" i="1" s="1"/>
  <c r="D1413" i="1"/>
  <c r="G1413" i="1" s="1"/>
  <c r="C1413" i="1"/>
  <c r="D1412" i="1"/>
  <c r="C1412" i="1"/>
  <c r="H1412" i="1" s="1"/>
  <c r="D1411" i="1"/>
  <c r="C1411" i="1"/>
  <c r="D1410" i="1"/>
  <c r="C1410" i="1"/>
  <c r="H1410" i="1" s="1"/>
  <c r="D1409" i="1"/>
  <c r="G1409" i="1" s="1"/>
  <c r="C1409" i="1"/>
  <c r="D1408" i="1"/>
  <c r="D1407" i="1"/>
  <c r="C1407" i="1"/>
  <c r="G1407" i="1" s="1"/>
  <c r="G1406" i="1"/>
  <c r="D1406" i="1"/>
  <c r="C1406" i="1"/>
  <c r="H1406" i="1" s="1"/>
  <c r="D1405" i="1"/>
  <c r="G1405" i="1" s="1"/>
  <c r="C1405" i="1"/>
  <c r="D1404" i="1"/>
  <c r="C1404" i="1"/>
  <c r="H1404" i="1" s="1"/>
  <c r="D1403" i="1"/>
  <c r="C1403" i="1"/>
  <c r="D1402" i="1"/>
  <c r="C1402" i="1"/>
  <c r="H1402" i="1" s="1"/>
  <c r="D1401" i="1"/>
  <c r="G1401" i="1" s="1"/>
  <c r="C1401" i="1"/>
  <c r="G1400" i="1"/>
  <c r="D1400" i="1"/>
  <c r="C1400" i="1"/>
  <c r="H1400" i="1" s="1"/>
  <c r="D1399" i="1"/>
  <c r="C1399" i="1"/>
  <c r="G1399" i="1" s="1"/>
  <c r="G1398" i="1"/>
  <c r="D1398" i="1"/>
  <c r="C1398" i="1"/>
  <c r="H1398" i="1" s="1"/>
  <c r="D1397" i="1"/>
  <c r="G1397" i="1" s="1"/>
  <c r="C1397" i="1"/>
  <c r="D1396" i="1"/>
  <c r="C1396" i="1"/>
  <c r="H1396" i="1" s="1"/>
  <c r="D1395" i="1"/>
  <c r="C1395" i="1"/>
  <c r="D1394" i="1"/>
  <c r="C1394" i="1"/>
  <c r="H1394" i="1" s="1"/>
  <c r="D1393" i="1"/>
  <c r="G1393" i="1" s="1"/>
  <c r="C1393" i="1"/>
  <c r="G1392" i="1"/>
  <c r="D1392" i="1"/>
  <c r="C1392" i="1"/>
  <c r="H1392" i="1" s="1"/>
  <c r="D1391" i="1"/>
  <c r="C1391" i="1"/>
  <c r="G1391" i="1" s="1"/>
  <c r="G1390" i="1"/>
  <c r="D1390" i="1"/>
  <c r="C1390" i="1"/>
  <c r="H1390" i="1" s="1"/>
  <c r="D1389" i="1"/>
  <c r="G1389" i="1" s="1"/>
  <c r="C1389" i="1"/>
  <c r="D1388" i="1"/>
  <c r="C1388" i="1"/>
  <c r="H1388" i="1" s="1"/>
  <c r="D1387" i="1"/>
  <c r="C1387" i="1"/>
  <c r="D1386" i="1"/>
  <c r="C1386" i="1"/>
  <c r="H1386" i="1" s="1"/>
  <c r="D1385" i="1"/>
  <c r="G1385" i="1" s="1"/>
  <c r="C1385" i="1"/>
  <c r="G1384" i="1"/>
  <c r="D1384" i="1"/>
  <c r="C1384" i="1"/>
  <c r="H1384" i="1" s="1"/>
  <c r="D1383" i="1"/>
  <c r="C1383" i="1"/>
  <c r="G1383" i="1" s="1"/>
  <c r="G1382" i="1"/>
  <c r="D1382" i="1"/>
  <c r="C1382" i="1"/>
  <c r="H1382" i="1" s="1"/>
  <c r="D1381" i="1"/>
  <c r="G1381" i="1" s="1"/>
  <c r="C1381" i="1"/>
  <c r="D1380" i="1"/>
  <c r="C1380" i="1"/>
  <c r="H1380" i="1" s="1"/>
  <c r="D1379" i="1"/>
  <c r="C1379" i="1"/>
  <c r="D1378" i="1"/>
  <c r="C1378" i="1"/>
  <c r="H1378" i="1" s="1"/>
  <c r="D1377" i="1"/>
  <c r="G1377" i="1" s="1"/>
  <c r="C1377" i="1"/>
  <c r="G1376" i="1"/>
  <c r="D1376" i="1"/>
  <c r="C1376" i="1"/>
  <c r="H1376" i="1" s="1"/>
  <c r="D1375" i="1"/>
  <c r="C1375" i="1"/>
  <c r="G1375" i="1" s="1"/>
  <c r="G1374" i="1"/>
  <c r="D1374" i="1"/>
  <c r="C1374" i="1"/>
  <c r="H1374" i="1" s="1"/>
  <c r="D1373" i="1"/>
  <c r="G1373" i="1" s="1"/>
  <c r="C1373" i="1"/>
  <c r="D1372" i="1"/>
  <c r="C1372" i="1"/>
  <c r="H1372" i="1" s="1"/>
  <c r="D1371" i="1"/>
  <c r="C1371" i="1"/>
  <c r="D1370" i="1"/>
  <c r="C1370" i="1"/>
  <c r="H1370" i="1" s="1"/>
  <c r="D1369" i="1"/>
  <c r="G1369" i="1" s="1"/>
  <c r="C1369" i="1"/>
  <c r="G1368" i="1"/>
  <c r="D1368" i="1"/>
  <c r="C1368" i="1"/>
  <c r="H1368" i="1" s="1"/>
  <c r="D1367" i="1"/>
  <c r="C1367" i="1"/>
  <c r="G1367" i="1" s="1"/>
  <c r="G1366" i="1"/>
  <c r="D1366" i="1"/>
  <c r="C1366" i="1"/>
  <c r="H1366" i="1" s="1"/>
  <c r="D1365" i="1"/>
  <c r="G1365" i="1" s="1"/>
  <c r="C1365" i="1"/>
  <c r="D1364" i="1"/>
  <c r="C1364" i="1"/>
  <c r="H1364" i="1" s="1"/>
  <c r="D1363" i="1"/>
  <c r="C1363" i="1"/>
  <c r="D1362" i="1"/>
  <c r="C1362" i="1"/>
  <c r="H1362" i="1" s="1"/>
  <c r="D1361" i="1"/>
  <c r="G1361" i="1" s="1"/>
  <c r="C1361" i="1"/>
  <c r="G1360" i="1"/>
  <c r="D1360" i="1"/>
  <c r="C1360" i="1"/>
  <c r="H1360" i="1" s="1"/>
  <c r="D1359" i="1"/>
  <c r="C1359" i="1"/>
  <c r="G1359" i="1" s="1"/>
  <c r="G1358" i="1"/>
  <c r="D1358" i="1"/>
  <c r="C1358" i="1"/>
  <c r="H1358" i="1" s="1"/>
  <c r="D1357" i="1"/>
  <c r="G1357" i="1" s="1"/>
  <c r="C1357" i="1"/>
  <c r="D1356" i="1"/>
  <c r="C1356" i="1"/>
  <c r="H1356" i="1" s="1"/>
  <c r="D1355" i="1"/>
  <c r="C1355" i="1"/>
  <c r="D1354" i="1"/>
  <c r="C1354" i="1"/>
  <c r="H1354" i="1" s="1"/>
  <c r="D1353" i="1"/>
  <c r="G1353" i="1" s="1"/>
  <c r="C1353" i="1"/>
  <c r="G1352" i="1"/>
  <c r="D1352" i="1"/>
  <c r="C1352" i="1"/>
  <c r="H1352" i="1" s="1"/>
  <c r="D1351" i="1"/>
  <c r="C1351" i="1"/>
  <c r="G1351" i="1" s="1"/>
  <c r="G1350" i="1"/>
  <c r="D1350" i="1"/>
  <c r="C1350" i="1"/>
  <c r="H1350" i="1" s="1"/>
  <c r="D1349" i="1"/>
  <c r="G1349" i="1" s="1"/>
  <c r="C1349" i="1"/>
  <c r="D1348" i="1"/>
  <c r="C1348" i="1"/>
  <c r="H1348" i="1" s="1"/>
  <c r="D1347" i="1"/>
  <c r="C1347" i="1"/>
  <c r="D1346" i="1"/>
  <c r="C1346" i="1"/>
  <c r="H1346" i="1" s="1"/>
  <c r="D1345" i="1"/>
  <c r="G1345" i="1" s="1"/>
  <c r="C1345" i="1"/>
  <c r="G1344" i="1"/>
  <c r="D1344" i="1"/>
  <c r="C1344" i="1"/>
  <c r="H1344" i="1" s="1"/>
  <c r="D1343" i="1"/>
  <c r="C1343" i="1"/>
  <c r="G1343" i="1" s="1"/>
  <c r="G1342" i="1"/>
  <c r="D1342" i="1"/>
  <c r="C1342" i="1"/>
  <c r="H1342" i="1" s="1"/>
  <c r="D1341" i="1"/>
  <c r="G1341" i="1" s="1"/>
  <c r="C1341" i="1"/>
  <c r="D1340" i="1"/>
  <c r="C1340" i="1"/>
  <c r="H1340" i="1" s="1"/>
  <c r="D1339" i="1"/>
  <c r="C1339" i="1"/>
  <c r="D1338" i="1"/>
  <c r="C1338" i="1"/>
  <c r="H1338" i="1" s="1"/>
  <c r="D1337" i="1"/>
  <c r="G1337" i="1" s="1"/>
  <c r="C1337" i="1"/>
  <c r="G1336" i="1"/>
  <c r="D1336" i="1"/>
  <c r="C1336" i="1"/>
  <c r="H1336" i="1" s="1"/>
  <c r="D1335" i="1"/>
  <c r="C1335" i="1"/>
  <c r="G1335" i="1" s="1"/>
  <c r="G1334" i="1"/>
  <c r="D1334" i="1"/>
  <c r="C1334" i="1"/>
  <c r="H1334" i="1" s="1"/>
  <c r="D1333" i="1"/>
  <c r="C1333" i="1"/>
  <c r="D1332" i="1"/>
  <c r="C1332" i="1"/>
  <c r="H1332" i="1" s="1"/>
  <c r="D1331" i="1"/>
  <c r="C1331" i="1"/>
  <c r="D1330" i="1"/>
  <c r="C1330" i="1"/>
  <c r="H1330" i="1" s="1"/>
  <c r="D1328" i="1"/>
  <c r="C1328" i="1"/>
  <c r="H1328" i="1" s="1"/>
  <c r="D1327" i="1"/>
  <c r="C1327" i="1"/>
  <c r="G1326" i="1"/>
  <c r="D1326" i="1"/>
  <c r="C1326" i="1"/>
  <c r="H1326" i="1" s="1"/>
  <c r="D1325" i="1"/>
  <c r="C1325" i="1"/>
  <c r="G1324" i="1"/>
  <c r="D1324" i="1"/>
  <c r="C1324" i="1"/>
  <c r="H1324" i="1" s="1"/>
  <c r="D1323" i="1"/>
  <c r="C1323" i="1"/>
  <c r="G1323" i="1" s="1"/>
  <c r="D1322" i="1"/>
  <c r="C1322" i="1"/>
  <c r="H1322" i="1" s="1"/>
  <c r="D1321" i="1"/>
  <c r="C1321" i="1"/>
  <c r="D1320" i="1"/>
  <c r="C1320" i="1"/>
  <c r="H1320" i="1" s="1"/>
  <c r="D1319" i="1"/>
  <c r="C1319" i="1"/>
  <c r="G1318" i="1"/>
  <c r="D1318" i="1"/>
  <c r="C1318" i="1"/>
  <c r="H1318" i="1" s="1"/>
  <c r="D1317" i="1"/>
  <c r="G1317" i="1" s="1"/>
  <c r="C1317" i="1"/>
  <c r="G1316" i="1"/>
  <c r="D1316" i="1"/>
  <c r="C1316" i="1"/>
  <c r="H1316" i="1" s="1"/>
  <c r="D1315" i="1"/>
  <c r="C1315" i="1"/>
  <c r="G1315" i="1" s="1"/>
  <c r="D1314" i="1"/>
  <c r="C1314" i="1"/>
  <c r="H1314" i="1" s="1"/>
  <c r="D1313" i="1"/>
  <c r="G1313" i="1" s="1"/>
  <c r="C1313" i="1"/>
  <c r="D1312" i="1"/>
  <c r="C1312" i="1"/>
  <c r="H1312" i="1" s="1"/>
  <c r="D1311" i="1"/>
  <c r="C1311" i="1"/>
  <c r="G1310" i="1"/>
  <c r="D1310" i="1"/>
  <c r="C1310" i="1"/>
  <c r="H1310" i="1" s="1"/>
  <c r="D1309" i="1"/>
  <c r="C1309" i="1"/>
  <c r="G1308" i="1"/>
  <c r="D1308" i="1"/>
  <c r="C1308" i="1"/>
  <c r="H1308" i="1" s="1"/>
  <c r="D1307" i="1"/>
  <c r="C1307" i="1"/>
  <c r="G1307" i="1" s="1"/>
  <c r="D1306" i="1"/>
  <c r="C1306" i="1"/>
  <c r="H1306" i="1" s="1"/>
  <c r="D1305" i="1"/>
  <c r="G1305" i="1" s="1"/>
  <c r="C1305" i="1"/>
  <c r="D1304" i="1"/>
  <c r="C1304" i="1"/>
  <c r="H1304" i="1" s="1"/>
  <c r="D1303" i="1"/>
  <c r="C1303" i="1"/>
  <c r="G1302" i="1"/>
  <c r="D1302" i="1"/>
  <c r="C1302" i="1"/>
  <c r="H1302" i="1" s="1"/>
  <c r="D1301" i="1"/>
  <c r="C1301" i="1"/>
  <c r="G1300" i="1"/>
  <c r="D1300" i="1"/>
  <c r="C1300" i="1"/>
  <c r="H1300" i="1" s="1"/>
  <c r="C1299" i="1"/>
  <c r="D1298" i="1"/>
  <c r="C1298" i="1"/>
  <c r="H1298" i="1" s="1"/>
  <c r="D1297" i="1"/>
  <c r="C1297" i="1"/>
  <c r="D1296" i="1"/>
  <c r="C1296" i="1"/>
  <c r="H1296" i="1" s="1"/>
  <c r="D1295" i="1"/>
  <c r="C1295" i="1"/>
  <c r="G1294" i="1"/>
  <c r="D1294" i="1"/>
  <c r="C1294" i="1"/>
  <c r="H1294" i="1" s="1"/>
  <c r="D1293" i="1"/>
  <c r="C1293" i="1"/>
  <c r="G1292" i="1"/>
  <c r="D1292" i="1"/>
  <c r="C1292" i="1"/>
  <c r="H1292" i="1" s="1"/>
  <c r="D1291" i="1"/>
  <c r="C1291" i="1"/>
  <c r="G1291" i="1" s="1"/>
  <c r="D1290" i="1"/>
  <c r="C1290" i="1"/>
  <c r="H1290" i="1" s="1"/>
  <c r="D1289" i="1"/>
  <c r="C1289" i="1"/>
  <c r="D1288" i="1"/>
  <c r="C1288" i="1"/>
  <c r="H1288" i="1" s="1"/>
  <c r="D1287" i="1"/>
  <c r="C1287" i="1"/>
  <c r="G1286" i="1"/>
  <c r="D1286" i="1"/>
  <c r="C1286" i="1"/>
  <c r="H1286" i="1" s="1"/>
  <c r="D1285" i="1"/>
  <c r="G1285" i="1" s="1"/>
  <c r="C1285" i="1"/>
  <c r="G1284" i="1"/>
  <c r="D1284" i="1"/>
  <c r="C1284" i="1"/>
  <c r="H1284" i="1" s="1"/>
  <c r="D1283" i="1"/>
  <c r="C1283" i="1"/>
  <c r="G1283" i="1" s="1"/>
  <c r="D1282" i="1"/>
  <c r="C1282" i="1"/>
  <c r="H1282" i="1" s="1"/>
  <c r="D1281" i="1"/>
  <c r="G1281" i="1" s="1"/>
  <c r="C1281" i="1"/>
  <c r="D1280" i="1"/>
  <c r="C1280" i="1"/>
  <c r="H1280" i="1" s="1"/>
  <c r="D1279" i="1"/>
  <c r="C1279" i="1"/>
  <c r="G1278" i="1"/>
  <c r="D1278" i="1"/>
  <c r="C1278" i="1"/>
  <c r="H1278" i="1" s="1"/>
  <c r="D1277" i="1"/>
  <c r="G1277" i="1" s="1"/>
  <c r="C1277" i="1"/>
  <c r="G1276" i="1"/>
  <c r="D1276" i="1"/>
  <c r="C1276" i="1"/>
  <c r="H1276" i="1" s="1"/>
  <c r="D1275" i="1"/>
  <c r="C1275" i="1"/>
  <c r="G1275" i="1" s="1"/>
  <c r="D1274" i="1"/>
  <c r="C1274" i="1"/>
  <c r="H1274" i="1" s="1"/>
  <c r="D1273" i="1"/>
  <c r="G1273" i="1" s="1"/>
  <c r="C1273" i="1"/>
  <c r="D1272" i="1"/>
  <c r="C1272" i="1"/>
  <c r="H1272" i="1" s="1"/>
  <c r="D1271" i="1"/>
  <c r="C1271" i="1"/>
  <c r="G1270" i="1"/>
  <c r="D1270" i="1"/>
  <c r="C1270" i="1"/>
  <c r="H1270" i="1" s="1"/>
  <c r="D1269" i="1"/>
  <c r="G1269" i="1" s="1"/>
  <c r="C1269" i="1"/>
  <c r="G1268" i="1"/>
  <c r="D1268" i="1"/>
  <c r="C1268" i="1"/>
  <c r="H1268" i="1" s="1"/>
  <c r="D1267" i="1"/>
  <c r="C1267" i="1"/>
  <c r="G1267" i="1" s="1"/>
  <c r="D1266" i="1"/>
  <c r="C1266" i="1"/>
  <c r="H1266" i="1" s="1"/>
  <c r="D1265" i="1"/>
  <c r="G1265" i="1" s="1"/>
  <c r="C1265" i="1"/>
  <c r="D1264" i="1"/>
  <c r="C1264" i="1"/>
  <c r="H1264" i="1" s="1"/>
  <c r="D1263" i="1"/>
  <c r="C1263" i="1"/>
  <c r="G1262" i="1"/>
  <c r="D1262" i="1"/>
  <c r="C1262" i="1"/>
  <c r="H1262" i="1" s="1"/>
  <c r="D1261" i="1"/>
  <c r="G1261" i="1" s="1"/>
  <c r="C1261" i="1"/>
  <c r="G1260" i="1"/>
  <c r="D1260" i="1"/>
  <c r="C1260" i="1"/>
  <c r="H1260" i="1" s="1"/>
  <c r="D1259" i="1"/>
  <c r="C1259" i="1"/>
  <c r="G1259" i="1" s="1"/>
  <c r="D1258" i="1"/>
  <c r="C1258" i="1"/>
  <c r="H1258" i="1" s="1"/>
  <c r="D1257" i="1"/>
  <c r="G1257" i="1" s="1"/>
  <c r="C1257" i="1"/>
  <c r="D1256" i="1"/>
  <c r="C1256" i="1"/>
  <c r="H1256" i="1" s="1"/>
  <c r="D1255" i="1"/>
  <c r="C1255" i="1"/>
  <c r="G1254" i="1"/>
  <c r="D1254" i="1"/>
  <c r="C1254" i="1"/>
  <c r="H1254" i="1" s="1"/>
  <c r="D1253" i="1"/>
  <c r="G1253" i="1" s="1"/>
  <c r="C1253" i="1"/>
  <c r="G1252" i="1"/>
  <c r="D1252" i="1"/>
  <c r="C1252" i="1"/>
  <c r="H1252" i="1" s="1"/>
  <c r="D1251" i="1"/>
  <c r="C1251" i="1"/>
  <c r="G1251" i="1" s="1"/>
  <c r="D1250" i="1"/>
  <c r="C1250" i="1"/>
  <c r="H1250" i="1" s="1"/>
  <c r="D1249" i="1"/>
  <c r="G1249" i="1" s="1"/>
  <c r="C1249" i="1"/>
  <c r="D1248" i="1"/>
  <c r="C1248" i="1"/>
  <c r="H1248" i="1" s="1"/>
  <c r="D1247" i="1"/>
  <c r="C1247" i="1"/>
  <c r="G1246" i="1"/>
  <c r="D1246" i="1"/>
  <c r="C1246" i="1"/>
  <c r="H1246" i="1" s="1"/>
  <c r="D1245" i="1"/>
  <c r="G1245" i="1" s="1"/>
  <c r="C1245" i="1"/>
  <c r="G1244" i="1"/>
  <c r="D1244" i="1"/>
  <c r="C1244" i="1"/>
  <c r="H1244" i="1" s="1"/>
  <c r="D1243" i="1"/>
  <c r="C1243" i="1"/>
  <c r="G1243" i="1" s="1"/>
  <c r="D1242" i="1"/>
  <c r="C1242" i="1"/>
  <c r="H1242" i="1" s="1"/>
  <c r="D1241" i="1"/>
  <c r="G1241" i="1" s="1"/>
  <c r="C1241" i="1"/>
  <c r="D1240" i="1"/>
  <c r="C1240" i="1"/>
  <c r="H1240" i="1" s="1"/>
  <c r="D1239" i="1"/>
  <c r="C1239" i="1"/>
  <c r="G1238" i="1"/>
  <c r="D1238" i="1"/>
  <c r="C1238" i="1"/>
  <c r="H1238" i="1" s="1"/>
  <c r="D1237" i="1"/>
  <c r="G1237" i="1" s="1"/>
  <c r="C1237" i="1"/>
  <c r="C1236" i="1"/>
  <c r="C1235" i="1"/>
  <c r="G1234" i="1"/>
  <c r="D1234" i="1"/>
  <c r="C1234" i="1"/>
  <c r="H1234" i="1" s="1"/>
  <c r="D1233" i="1"/>
  <c r="G1233" i="1" s="1"/>
  <c r="C1233" i="1"/>
  <c r="D1232" i="1"/>
  <c r="C1232" i="1"/>
  <c r="H1232" i="1" s="1"/>
  <c r="D1231" i="1"/>
  <c r="C1231" i="1"/>
  <c r="D1230" i="1"/>
  <c r="C1230" i="1"/>
  <c r="H1230" i="1" s="1"/>
  <c r="D1229" i="1"/>
  <c r="C1229" i="1"/>
  <c r="D1228" i="1"/>
  <c r="C1228" i="1"/>
  <c r="D1227" i="1"/>
  <c r="G1226" i="1"/>
  <c r="D1226" i="1"/>
  <c r="C1226" i="1"/>
  <c r="H1226" i="1" s="1"/>
  <c r="D1225" i="1"/>
  <c r="G1225" i="1" s="1"/>
  <c r="C1225" i="1"/>
  <c r="D1224" i="1"/>
  <c r="C1224" i="1"/>
  <c r="D1223" i="1"/>
  <c r="C1223" i="1"/>
  <c r="D1221" i="1"/>
  <c r="G1221" i="1" s="1"/>
  <c r="C1221" i="1"/>
  <c r="D1220" i="1"/>
  <c r="C1220" i="1"/>
  <c r="H1220" i="1" s="1"/>
  <c r="D1219" i="1"/>
  <c r="C1219" i="1"/>
  <c r="G1218" i="1"/>
  <c r="D1218" i="1"/>
  <c r="C1218" i="1"/>
  <c r="H1218" i="1" s="1"/>
  <c r="D1217" i="1"/>
  <c r="G1217" i="1" s="1"/>
  <c r="C1217" i="1"/>
  <c r="C1216" i="1"/>
  <c r="D1213" i="1"/>
  <c r="C1213" i="1"/>
  <c r="G1212" i="1"/>
  <c r="D1212" i="1"/>
  <c r="C1212" i="1"/>
  <c r="H1212" i="1" s="1"/>
  <c r="D1211" i="1"/>
  <c r="C1211" i="1"/>
  <c r="G1211" i="1" s="1"/>
  <c r="G1210" i="1"/>
  <c r="D1210" i="1"/>
  <c r="C1210" i="1"/>
  <c r="H1210" i="1" s="1"/>
  <c r="G1209" i="1"/>
  <c r="D1209" i="1"/>
  <c r="C1209" i="1"/>
  <c r="H1209" i="1" s="1"/>
  <c r="D1208" i="1"/>
  <c r="C1208" i="1"/>
  <c r="H1208" i="1" s="1"/>
  <c r="D1207" i="1"/>
  <c r="C1207" i="1"/>
  <c r="H1207" i="1" s="1"/>
  <c r="G1206" i="1"/>
  <c r="D1206" i="1"/>
  <c r="C1206" i="1"/>
  <c r="H1206" i="1" s="1"/>
  <c r="G1205" i="1"/>
  <c r="D1205" i="1"/>
  <c r="C1205" i="1"/>
  <c r="H1205" i="1" s="1"/>
  <c r="D1204" i="1"/>
  <c r="C1204" i="1"/>
  <c r="H1204" i="1" s="1"/>
  <c r="D1203" i="1"/>
  <c r="C1203" i="1"/>
  <c r="H1203" i="1" s="1"/>
  <c r="G1202" i="1"/>
  <c r="D1202" i="1"/>
  <c r="C1202" i="1"/>
  <c r="H1202" i="1" s="1"/>
  <c r="G1201" i="1"/>
  <c r="D1201" i="1"/>
  <c r="C1201" i="1"/>
  <c r="H1201" i="1" s="1"/>
  <c r="D1200" i="1"/>
  <c r="C1200" i="1"/>
  <c r="H1200" i="1" s="1"/>
  <c r="D1199" i="1"/>
  <c r="C1199" i="1"/>
  <c r="H1199" i="1" s="1"/>
  <c r="G1198" i="1"/>
  <c r="D1198" i="1"/>
  <c r="C1198" i="1"/>
  <c r="H1198" i="1" s="1"/>
  <c r="G1197" i="1"/>
  <c r="D1197" i="1"/>
  <c r="C1197" i="1"/>
  <c r="H1197" i="1" s="1"/>
  <c r="D1196" i="1"/>
  <c r="C1196" i="1"/>
  <c r="H1196" i="1" s="1"/>
  <c r="D1195" i="1"/>
  <c r="C1195" i="1"/>
  <c r="H1195" i="1" s="1"/>
  <c r="G1194" i="1"/>
  <c r="D1194" i="1"/>
  <c r="C1194" i="1"/>
  <c r="H1194" i="1" s="1"/>
  <c r="G1193" i="1"/>
  <c r="D1193" i="1"/>
  <c r="C1193" i="1"/>
  <c r="H1193" i="1" s="1"/>
  <c r="D1192" i="1"/>
  <c r="C1192" i="1"/>
  <c r="H1192" i="1" s="1"/>
  <c r="D1191" i="1"/>
  <c r="C1191" i="1"/>
  <c r="H1191" i="1" s="1"/>
  <c r="G1190" i="1"/>
  <c r="D1190" i="1"/>
  <c r="C1190" i="1"/>
  <c r="H1190" i="1" s="1"/>
  <c r="G1189" i="1"/>
  <c r="D1189" i="1"/>
  <c r="C1189" i="1"/>
  <c r="H1189" i="1" s="1"/>
  <c r="D1188" i="1"/>
  <c r="C1188" i="1"/>
  <c r="H1188" i="1" s="1"/>
  <c r="D1187" i="1"/>
  <c r="C1187" i="1"/>
  <c r="H1187" i="1" s="1"/>
  <c r="G1186" i="1"/>
  <c r="D1186" i="1"/>
  <c r="C1186" i="1"/>
  <c r="H1186" i="1" s="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8" i="1"/>
  <c r="D637" i="1"/>
  <c r="D632" i="1"/>
  <c r="C632" i="1"/>
  <c r="H632" i="1" s="1"/>
  <c r="D631" i="1"/>
  <c r="C631" i="1"/>
  <c r="G631" i="1" s="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H412" i="1" s="1"/>
  <c r="C412" i="1"/>
  <c r="C411" i="1"/>
  <c r="H406" i="1"/>
  <c r="G406" i="1"/>
  <c r="D406" i="1"/>
  <c r="C406" i="1"/>
  <c r="H405" i="1"/>
  <c r="G405" i="1"/>
  <c r="D405" i="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D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D238" i="1"/>
  <c r="G238" i="1" s="1"/>
  <c r="C238" i="1"/>
  <c r="H237" i="1"/>
  <c r="G237" i="1"/>
  <c r="D237" i="1"/>
  <c r="C237"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C132" i="1"/>
  <c r="G132" i="1" s="1"/>
  <c r="D131" i="1"/>
  <c r="C131" i="1"/>
  <c r="C130" i="1"/>
  <c r="H128" i="1"/>
  <c r="G128" i="1"/>
  <c r="D128" i="1"/>
  <c r="C128" i="1"/>
  <c r="H127" i="1"/>
  <c r="G127" i="1"/>
  <c r="D127" i="1"/>
  <c r="C127" i="1"/>
  <c r="H126" i="1"/>
  <c r="G126" i="1"/>
  <c r="D126" i="1"/>
  <c r="C126" i="1"/>
  <c r="H125" i="1"/>
  <c r="G125" i="1"/>
  <c r="D125" i="1"/>
  <c r="C125"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85" i="9" l="1"/>
  <c r="E27" i="9"/>
  <c r="B27" i="9" s="1"/>
  <c r="E33" i="9"/>
  <c r="B33" i="9" s="1"/>
  <c r="F217" i="9"/>
  <c r="B217" i="9" s="1"/>
  <c r="E273" i="9"/>
  <c r="B273" i="9" s="1"/>
  <c r="G404" i="1"/>
  <c r="G412" i="1"/>
  <c r="D411" i="1"/>
  <c r="H631" i="1"/>
  <c r="G632" i="1"/>
  <c r="E287" i="9"/>
  <c r="B287" i="9" s="1"/>
  <c r="E32" i="9"/>
  <c r="B32" i="9" s="1"/>
  <c r="E286" i="9"/>
  <c r="B286" i="9" s="1"/>
  <c r="E302" i="9"/>
  <c r="B302" i="9" s="1"/>
  <c r="G1229" i="1"/>
  <c r="E245" i="5"/>
  <c r="D1222" i="1" s="1"/>
  <c r="F250" i="5"/>
  <c r="H1228" i="1"/>
  <c r="H1224" i="1"/>
  <c r="C1227" i="1"/>
  <c r="G1227" i="1" s="1"/>
  <c r="G1228" i="1"/>
  <c r="E281" i="9"/>
  <c r="B281" i="9" s="1"/>
  <c r="F134" i="4"/>
  <c r="D130" i="1"/>
  <c r="H130" i="1" s="1"/>
  <c r="H131" i="1"/>
  <c r="G131" i="1"/>
  <c r="H129" i="1"/>
  <c r="G129" i="1"/>
  <c r="F133" i="4"/>
  <c r="E292" i="9"/>
  <c r="B292" i="9" s="1"/>
  <c r="E300" i="9"/>
  <c r="H236" i="1"/>
  <c r="G236" i="1"/>
  <c r="H120" i="1"/>
  <c r="G120" i="1"/>
  <c r="H1448" i="1"/>
  <c r="G1448" i="1"/>
  <c r="J1448" i="1"/>
  <c r="H1458" i="1"/>
  <c r="G1458" i="1"/>
  <c r="I1458" i="1" s="1"/>
  <c r="J1458" i="1"/>
  <c r="H1467" i="1"/>
  <c r="G1467" i="1"/>
  <c r="J1467" i="1"/>
  <c r="H1470" i="1"/>
  <c r="G1470" i="1"/>
  <c r="H1475" i="1"/>
  <c r="G1475" i="1"/>
  <c r="H1478" i="1"/>
  <c r="G1478" i="1"/>
  <c r="I1478" i="1" s="1"/>
  <c r="J1478" i="1"/>
  <c r="H1488" i="1"/>
  <c r="G1488" i="1"/>
  <c r="H1499" i="1"/>
  <c r="G1499" i="1"/>
  <c r="H1535" i="1"/>
  <c r="G1535" i="1"/>
  <c r="G1561" i="1"/>
  <c r="H1561" i="1"/>
  <c r="H1570" i="1"/>
  <c r="G1570" i="1"/>
  <c r="H1575" i="1"/>
  <c r="G1575" i="1"/>
  <c r="G1235" i="1"/>
  <c r="H1446" i="1"/>
  <c r="G1446" i="1"/>
  <c r="J1446" i="1"/>
  <c r="H1456" i="1"/>
  <c r="G1456" i="1"/>
  <c r="I1456" i="1" s="1"/>
  <c r="J1456" i="1"/>
  <c r="H1465" i="1"/>
  <c r="G1465" i="1"/>
  <c r="J1465" i="1"/>
  <c r="H1473" i="1"/>
  <c r="G1473" i="1"/>
  <c r="I1473" i="1" s="1"/>
  <c r="J1473" i="1"/>
  <c r="H1476" i="1"/>
  <c r="G1476" i="1"/>
  <c r="J1476" i="1"/>
  <c r="H1496" i="1"/>
  <c r="G1496" i="1"/>
  <c r="H1507" i="1"/>
  <c r="G1507" i="1"/>
  <c r="H1532" i="1"/>
  <c r="G1532" i="1"/>
  <c r="H1543" i="1"/>
  <c r="G1543" i="1"/>
  <c r="C192" i="1"/>
  <c r="C255" i="1"/>
  <c r="C1065" i="1"/>
  <c r="G1188" i="1"/>
  <c r="G1192" i="1"/>
  <c r="G1196" i="1"/>
  <c r="G1200" i="1"/>
  <c r="G1204" i="1"/>
  <c r="G1208" i="1"/>
  <c r="G1219" i="1"/>
  <c r="G1220" i="1"/>
  <c r="G1230" i="1"/>
  <c r="G1239" i="1"/>
  <c r="G1240" i="1"/>
  <c r="G1247" i="1"/>
  <c r="G1248" i="1"/>
  <c r="G1255" i="1"/>
  <c r="G1256" i="1"/>
  <c r="G1263" i="1"/>
  <c r="G1264" i="1"/>
  <c r="G1271" i="1"/>
  <c r="G1272" i="1"/>
  <c r="G1279" i="1"/>
  <c r="G1280" i="1"/>
  <c r="G1287" i="1"/>
  <c r="G1288" i="1"/>
  <c r="G1295" i="1"/>
  <c r="G1296" i="1"/>
  <c r="G1303" i="1"/>
  <c r="G1304" i="1"/>
  <c r="G1311" i="1"/>
  <c r="G1312" i="1"/>
  <c r="G1319" i="1"/>
  <c r="G1320" i="1"/>
  <c r="G1327" i="1"/>
  <c r="G1328" i="1"/>
  <c r="G1330" i="1"/>
  <c r="G1338" i="1"/>
  <c r="G1346" i="1"/>
  <c r="G1354" i="1"/>
  <c r="G1362" i="1"/>
  <c r="G1370" i="1"/>
  <c r="G1378" i="1"/>
  <c r="G1386" i="1"/>
  <c r="G1394" i="1"/>
  <c r="G1402" i="1"/>
  <c r="G1410" i="1"/>
  <c r="I1441" i="1"/>
  <c r="J1443" i="1"/>
  <c r="H1452" i="1"/>
  <c r="G1452" i="1"/>
  <c r="J1452" i="1"/>
  <c r="H1463" i="1"/>
  <c r="G1463" i="1"/>
  <c r="I1463" i="1" s="1"/>
  <c r="J1463" i="1"/>
  <c r="H1471" i="1"/>
  <c r="G1471" i="1"/>
  <c r="J1471" i="1"/>
  <c r="H1483" i="1"/>
  <c r="G1483" i="1"/>
  <c r="H1504" i="1"/>
  <c r="G1504" i="1"/>
  <c r="H1515" i="1"/>
  <c r="G1515" i="1"/>
  <c r="H1519" i="1"/>
  <c r="G1519" i="1"/>
  <c r="H1540" i="1"/>
  <c r="G1540" i="1"/>
  <c r="H1551" i="1"/>
  <c r="G1551" i="1"/>
  <c r="H1567" i="1"/>
  <c r="G1567" i="1"/>
  <c r="H1578" i="1"/>
  <c r="G1578" i="1"/>
  <c r="I31" i="3"/>
  <c r="I32" i="3"/>
  <c r="D124" i="1"/>
  <c r="G1187" i="1"/>
  <c r="G1191" i="1"/>
  <c r="G1195" i="1"/>
  <c r="G1199" i="1"/>
  <c r="G1203" i="1"/>
  <c r="G1207" i="1"/>
  <c r="H1216" i="1"/>
  <c r="G1223" i="1"/>
  <c r="G1224" i="1"/>
  <c r="G1231" i="1"/>
  <c r="G1232" i="1"/>
  <c r="G1242" i="1"/>
  <c r="G1250" i="1"/>
  <c r="G1258" i="1"/>
  <c r="G1266" i="1"/>
  <c r="G1274" i="1"/>
  <c r="G1282" i="1"/>
  <c r="G1290" i="1"/>
  <c r="G1298" i="1"/>
  <c r="G1306" i="1"/>
  <c r="G1314" i="1"/>
  <c r="G1322" i="1"/>
  <c r="G1331" i="1"/>
  <c r="G1332" i="1"/>
  <c r="G1339" i="1"/>
  <c r="G1340" i="1"/>
  <c r="G1347" i="1"/>
  <c r="G1348" i="1"/>
  <c r="G1355" i="1"/>
  <c r="G1356" i="1"/>
  <c r="G1363" i="1"/>
  <c r="G1364" i="1"/>
  <c r="G1371" i="1"/>
  <c r="G1372" i="1"/>
  <c r="G1379" i="1"/>
  <c r="G1380" i="1"/>
  <c r="G1387" i="1"/>
  <c r="G1388" i="1"/>
  <c r="G1395" i="1"/>
  <c r="G1396" i="1"/>
  <c r="G1403" i="1"/>
  <c r="G1404" i="1"/>
  <c r="G1411" i="1"/>
  <c r="G1412" i="1"/>
  <c r="H1450" i="1"/>
  <c r="G1450" i="1"/>
  <c r="I1450" i="1" s="1"/>
  <c r="J1450" i="1"/>
  <c r="H1460" i="1"/>
  <c r="G1460" i="1"/>
  <c r="J1460" i="1"/>
  <c r="H1469" i="1"/>
  <c r="G1469" i="1"/>
  <c r="H1480" i="1"/>
  <c r="G1480" i="1"/>
  <c r="H1491" i="1"/>
  <c r="G1491" i="1"/>
  <c r="H1512" i="1"/>
  <c r="G1512" i="1"/>
  <c r="H1527" i="1"/>
  <c r="G1527" i="1"/>
  <c r="H1548" i="1"/>
  <c r="G1548" i="1"/>
  <c r="F239" i="5"/>
  <c r="E238" i="5"/>
  <c r="D1216" i="1"/>
  <c r="G1216" i="1" s="1"/>
  <c r="F259" i="5"/>
  <c r="E258" i="5"/>
  <c r="D1235" i="1" s="1"/>
  <c r="D1236" i="1"/>
  <c r="G1236" i="1" s="1"/>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3" i="1"/>
  <c r="H1337" i="1"/>
  <c r="H1341" i="1"/>
  <c r="H1345" i="1"/>
  <c r="H1349" i="1"/>
  <c r="H1353" i="1"/>
  <c r="H1357" i="1"/>
  <c r="H1361" i="1"/>
  <c r="H1365" i="1"/>
  <c r="H1369" i="1"/>
  <c r="H1373" i="1"/>
  <c r="H1377" i="1"/>
  <c r="H1381" i="1"/>
  <c r="H1385" i="1"/>
  <c r="H1389" i="1"/>
  <c r="H1393" i="1"/>
  <c r="H1397" i="1"/>
  <c r="H1401" i="1"/>
  <c r="H1405" i="1"/>
  <c r="H1409" i="1"/>
  <c r="H1413" i="1"/>
  <c r="H1417" i="1"/>
  <c r="H1421" i="1"/>
  <c r="H1424" i="1"/>
  <c r="H1428" i="1"/>
  <c r="H1432" i="1"/>
  <c r="H1439" i="1"/>
  <c r="I1439" i="1" s="1"/>
  <c r="G1440" i="1"/>
  <c r="I1440" i="1" s="1"/>
  <c r="J1440" i="1"/>
  <c r="H1441" i="1"/>
  <c r="G1442" i="1"/>
  <c r="I1442" i="1" s="1"/>
  <c r="J1442" i="1"/>
  <c r="H1443" i="1"/>
  <c r="I1443" i="1" s="1"/>
  <c r="G1444" i="1"/>
  <c r="I1444" i="1" s="1"/>
  <c r="J1444" i="1"/>
  <c r="J1445" i="1"/>
  <c r="H1495" i="1"/>
  <c r="G1495" i="1"/>
  <c r="H1511" i="1"/>
  <c r="G1511" i="1"/>
  <c r="H1523" i="1"/>
  <c r="G1523" i="1"/>
  <c r="H1539" i="1"/>
  <c r="G1539" i="1"/>
  <c r="H1555" i="1"/>
  <c r="G1555" i="1"/>
  <c r="H1563" i="1"/>
  <c r="G1563" i="1"/>
  <c r="H1574" i="1"/>
  <c r="G1574" i="1"/>
  <c r="H1579" i="1"/>
  <c r="G1579" i="1"/>
  <c r="F37" i="4"/>
  <c r="D7" i="4"/>
  <c r="F83" i="4"/>
  <c r="D82" i="4"/>
  <c r="F124" i="4"/>
  <c r="F364" i="4"/>
  <c r="D363" i="4"/>
  <c r="F629" i="4"/>
  <c r="D625" i="4"/>
  <c r="H1211" i="1"/>
  <c r="G1213" i="1"/>
  <c r="H1219" i="1"/>
  <c r="H1223" i="1"/>
  <c r="H1227" i="1"/>
  <c r="H1231" i="1"/>
  <c r="H1235" i="1"/>
  <c r="H1239" i="1"/>
  <c r="H1243" i="1"/>
  <c r="H1247" i="1"/>
  <c r="H1251" i="1"/>
  <c r="H1255" i="1"/>
  <c r="H1259" i="1"/>
  <c r="H1263" i="1"/>
  <c r="H1267" i="1"/>
  <c r="H1271" i="1"/>
  <c r="H1275" i="1"/>
  <c r="H1279" i="1"/>
  <c r="H1283" i="1"/>
  <c r="H1287" i="1"/>
  <c r="G1289" i="1"/>
  <c r="H1291" i="1"/>
  <c r="G1293" i="1"/>
  <c r="H1295" i="1"/>
  <c r="G1297" i="1"/>
  <c r="G1301" i="1"/>
  <c r="H1303" i="1"/>
  <c r="H1307" i="1"/>
  <c r="G1309" i="1"/>
  <c r="H1311" i="1"/>
  <c r="H1315" i="1"/>
  <c r="H1319" i="1"/>
  <c r="G1321" i="1"/>
  <c r="H1323" i="1"/>
  <c r="G1325" i="1"/>
  <c r="H1327" i="1"/>
  <c r="H1331" i="1"/>
  <c r="G1333" i="1"/>
  <c r="H1335" i="1"/>
  <c r="H1339" i="1"/>
  <c r="H1343" i="1"/>
  <c r="H1347" i="1"/>
  <c r="H1351" i="1"/>
  <c r="H1355" i="1"/>
  <c r="H1359" i="1"/>
  <c r="H1363" i="1"/>
  <c r="H1367" i="1"/>
  <c r="H1371" i="1"/>
  <c r="H1375" i="1"/>
  <c r="H1379" i="1"/>
  <c r="H1383" i="1"/>
  <c r="H1387" i="1"/>
  <c r="H1391" i="1"/>
  <c r="H1395" i="1"/>
  <c r="H1399" i="1"/>
  <c r="H1403" i="1"/>
  <c r="H1407" i="1"/>
  <c r="H1411" i="1"/>
  <c r="H1415" i="1"/>
  <c r="H1419" i="1"/>
  <c r="H1426" i="1"/>
  <c r="H1430" i="1"/>
  <c r="H1434" i="1"/>
  <c r="H1437" i="1"/>
  <c r="H1487" i="1"/>
  <c r="G1487" i="1"/>
  <c r="H1503" i="1"/>
  <c r="G1503" i="1"/>
  <c r="H1531" i="1"/>
  <c r="G1531" i="1"/>
  <c r="H1547" i="1"/>
  <c r="G1547" i="1"/>
  <c r="H1558" i="1"/>
  <c r="G1558" i="1"/>
  <c r="H1566" i="1"/>
  <c r="G1566" i="1"/>
  <c r="H1571" i="1"/>
  <c r="G1571" i="1"/>
  <c r="E6" i="4"/>
  <c r="F163" i="4"/>
  <c r="F253" i="4"/>
  <c r="D252" i="4"/>
  <c r="D299" i="4"/>
  <c r="E363" i="4"/>
  <c r="D358" i="1" s="1"/>
  <c r="E644" i="4"/>
  <c r="D638" i="1" s="1"/>
  <c r="F417" i="4"/>
  <c r="D421" i="4"/>
  <c r="D515" i="4"/>
  <c r="D580" i="4"/>
  <c r="F585" i="4"/>
  <c r="D12" i="5"/>
  <c r="F45" i="5"/>
  <c r="D190" i="5"/>
  <c r="F6" i="6"/>
  <c r="E5" i="6"/>
  <c r="D49" i="8"/>
  <c r="H1445" i="1"/>
  <c r="E82" i="4"/>
  <c r="D78" i="1" s="1"/>
  <c r="E151" i="4"/>
  <c r="F164" i="4"/>
  <c r="D351" i="4"/>
  <c r="D643" i="4"/>
  <c r="F416" i="4"/>
  <c r="F485" i="4"/>
  <c r="D484" i="4"/>
  <c r="E7" i="5"/>
  <c r="F56" i="5"/>
  <c r="H289" i="9"/>
  <c r="E87" i="5"/>
  <c r="D177" i="5"/>
  <c r="F180" i="5"/>
  <c r="D238" i="5"/>
  <c r="E5" i="7"/>
  <c r="G165" i="9"/>
  <c r="F51" i="4"/>
  <c r="D50" i="4"/>
  <c r="F107" i="4"/>
  <c r="D106" i="4"/>
  <c r="F225" i="4"/>
  <c r="D224" i="4"/>
  <c r="F312" i="4"/>
  <c r="D311" i="4"/>
  <c r="E420" i="4"/>
  <c r="F473" i="4"/>
  <c r="D472" i="4"/>
  <c r="F119" i="5"/>
  <c r="D118" i="5"/>
  <c r="H307" i="9"/>
  <c r="E176" i="5"/>
  <c r="H19" i="9" s="1"/>
  <c r="E19" i="9" s="1"/>
  <c r="B19" i="9" s="1"/>
  <c r="F246" i="5"/>
  <c r="D245" i="5"/>
  <c r="H24" i="3"/>
  <c r="F5" i="6"/>
  <c r="E35" i="6"/>
  <c r="G315" i="9"/>
  <c r="E315" i="9" s="1"/>
  <c r="H29" i="3"/>
  <c r="F152" i="4"/>
  <c r="B36" i="9"/>
  <c r="B60" i="9"/>
  <c r="B148" i="9"/>
  <c r="B156" i="9"/>
  <c r="D459" i="4"/>
  <c r="D529" i="4"/>
  <c r="D593" i="4"/>
  <c r="D69" i="5"/>
  <c r="E290" i="9"/>
  <c r="B290" i="9" s="1"/>
  <c r="D206" i="5"/>
  <c r="D35" i="6"/>
  <c r="D129" i="6"/>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6" i="9"/>
  <c r="H165" i="9"/>
  <c r="G211" i="9"/>
  <c r="E211" i="9" s="1"/>
  <c r="B211" i="9" s="1"/>
  <c r="G207" i="9"/>
  <c r="E207" i="9" s="1"/>
  <c r="B207" i="9" s="1"/>
  <c r="G203" i="9"/>
  <c r="E203" i="9" s="1"/>
  <c r="B203" i="9" s="1"/>
  <c r="G199" i="9"/>
  <c r="E199" i="9" s="1"/>
  <c r="B199" i="9" s="1"/>
  <c r="G195" i="9"/>
  <c r="E195" i="9" s="1"/>
  <c r="B195" i="9" s="1"/>
  <c r="G167" i="9"/>
  <c r="E167" i="9" s="1"/>
  <c r="B167" i="9" s="1"/>
  <c r="H166" i="9"/>
  <c r="M213" i="9"/>
  <c r="G212" i="9"/>
  <c r="E212" i="9" s="1"/>
  <c r="B212" i="9" s="1"/>
  <c r="G208" i="9"/>
  <c r="E208" i="9" s="1"/>
  <c r="B208" i="9" s="1"/>
  <c r="G204" i="9"/>
  <c r="E204" i="9" s="1"/>
  <c r="B204" i="9" s="1"/>
  <c r="G200" i="9"/>
  <c r="E200" i="9" s="1"/>
  <c r="B200" i="9" s="1"/>
  <c r="G196" i="9"/>
  <c r="E196" i="9" s="1"/>
  <c r="B196" i="9" s="1"/>
  <c r="L192" i="9"/>
  <c r="F192" i="9" s="1"/>
  <c r="L213" i="9"/>
  <c r="F213" i="9" s="1"/>
  <c r="B213" i="9" s="1"/>
  <c r="G209" i="9"/>
  <c r="E209" i="9" s="1"/>
  <c r="B209" i="9" s="1"/>
  <c r="G205" i="9"/>
  <c r="E205" i="9" s="1"/>
  <c r="B205" i="9" s="1"/>
  <c r="G201" i="9"/>
  <c r="E201" i="9" s="1"/>
  <c r="B201" i="9" s="1"/>
  <c r="G197" i="9"/>
  <c r="E197" i="9" s="1"/>
  <c r="B197" i="9" s="1"/>
  <c r="G193" i="9"/>
  <c r="E193" i="9" s="1"/>
  <c r="B193" i="9" s="1"/>
  <c r="G210" i="9"/>
  <c r="E210" i="9" s="1"/>
  <c r="B210" i="9" s="1"/>
  <c r="G202" i="9"/>
  <c r="E202" i="9" s="1"/>
  <c r="B202" i="9" s="1"/>
  <c r="G194" i="9"/>
  <c r="E194" i="9" s="1"/>
  <c r="B194" i="9" s="1"/>
  <c r="G163" i="9"/>
  <c r="E163" i="9" s="1"/>
  <c r="B163" i="9" s="1"/>
  <c r="G162" i="9"/>
  <c r="E162" i="9" s="1"/>
  <c r="B162" i="9" s="1"/>
  <c r="G161" i="9"/>
  <c r="E161" i="9" s="1"/>
  <c r="B161" i="9" s="1"/>
  <c r="G206" i="9"/>
  <c r="E206" i="9" s="1"/>
  <c r="B206" i="9" s="1"/>
  <c r="G198" i="9"/>
  <c r="E198" i="9" s="1"/>
  <c r="B198" i="9" s="1"/>
  <c r="G164" i="9"/>
  <c r="E164" i="9" s="1"/>
  <c r="B164" i="9" s="1"/>
  <c r="I10" i="9"/>
  <c r="B24" i="9"/>
  <c r="E34" i="9"/>
  <c r="B34" i="9" s="1"/>
  <c r="B40" i="9"/>
  <c r="B52" i="9"/>
  <c r="B68" i="9"/>
  <c r="B76" i="9"/>
  <c r="B84" i="9"/>
  <c r="E86" i="9"/>
  <c r="B86" i="9" s="1"/>
  <c r="B92" i="9"/>
  <c r="B100" i="9"/>
  <c r="B108" i="9"/>
  <c r="B116" i="9"/>
  <c r="B124" i="9"/>
  <c r="E138" i="9"/>
  <c r="B138" i="9" s="1"/>
  <c r="G21" i="9"/>
  <c r="E21" i="9" s="1"/>
  <c r="E289" i="9"/>
  <c r="B289" i="9" s="1"/>
  <c r="D114" i="6"/>
  <c r="D141" i="6" s="1"/>
  <c r="D42" i="8"/>
  <c r="E30" i="9"/>
  <c r="B30" i="9" s="1"/>
  <c r="E50" i="9"/>
  <c r="B50" i="9" s="1"/>
  <c r="E134" i="9"/>
  <c r="B134" i="9" s="1"/>
  <c r="B140" i="9"/>
  <c r="B152" i="9"/>
  <c r="B224" i="9"/>
  <c r="F224" i="9"/>
  <c r="F228" i="9"/>
  <c r="B228" i="9" s="1"/>
  <c r="F268" i="9"/>
  <c r="B268" i="9" s="1"/>
  <c r="F269" i="9"/>
  <c r="B269" i="9" s="1"/>
  <c r="F277" i="9"/>
  <c r="B296" i="9"/>
  <c r="B300" i="9"/>
  <c r="B304" i="9"/>
  <c r="B308" i="9"/>
  <c r="B285" i="9"/>
  <c r="E291" i="9"/>
  <c r="B291" i="9" s="1"/>
  <c r="E295" i="9"/>
  <c r="B295" i="9" s="1"/>
  <c r="E299" i="9"/>
  <c r="B299" i="9" s="1"/>
  <c r="E303" i="9"/>
  <c r="B303" i="9" s="1"/>
  <c r="B215" i="9"/>
  <c r="B219" i="9"/>
  <c r="B222" i="9"/>
  <c r="B223" i="9"/>
  <c r="B226" i="9"/>
  <c r="B227" i="9"/>
  <c r="B231" i="9"/>
  <c r="B235" i="9"/>
  <c r="B239" i="9"/>
  <c r="B242" i="9"/>
  <c r="B243" i="9"/>
  <c r="B246" i="9"/>
  <c r="B247" i="9"/>
  <c r="B250" i="9"/>
  <c r="B251" i="9"/>
  <c r="B254" i="9"/>
  <c r="B255" i="9"/>
  <c r="B258" i="9"/>
  <c r="B259" i="9"/>
  <c r="B262" i="9"/>
  <c r="B263" i="9"/>
  <c r="B266" i="9"/>
  <c r="B267" i="9"/>
  <c r="B270" i="9"/>
  <c r="B271" i="9"/>
  <c r="E282" i="9"/>
  <c r="B282" i="9" s="1"/>
  <c r="B293" i="9"/>
  <c r="B297" i="9"/>
  <c r="B301" i="9"/>
  <c r="B305" i="9"/>
  <c r="F644" i="4" l="1"/>
  <c r="H411" i="1"/>
  <c r="G411" i="1"/>
  <c r="G130" i="1"/>
  <c r="H28" i="3"/>
  <c r="C1435" i="1"/>
  <c r="G310" i="9"/>
  <c r="E310" i="9" s="1"/>
  <c r="B310" i="9" s="1"/>
  <c r="F206" i="5"/>
  <c r="C1183" i="1"/>
  <c r="F245" i="5"/>
  <c r="C1222" i="1"/>
  <c r="E237" i="5"/>
  <c r="D1215" i="1"/>
  <c r="H255" i="1"/>
  <c r="G255" i="1"/>
  <c r="F459" i="4"/>
  <c r="C453" i="1"/>
  <c r="F311" i="4"/>
  <c r="C306" i="1"/>
  <c r="F106" i="4"/>
  <c r="C102" i="1"/>
  <c r="E165" i="9"/>
  <c r="B165" i="9" s="1"/>
  <c r="G307" i="9"/>
  <c r="E307" i="9" s="1"/>
  <c r="B307" i="9" s="1"/>
  <c r="F177" i="5"/>
  <c r="D176" i="5"/>
  <c r="C1154" i="1"/>
  <c r="I20" i="3"/>
  <c r="D985" i="1"/>
  <c r="F643" i="4"/>
  <c r="C637" i="1"/>
  <c r="E141" i="6"/>
  <c r="F141" i="6" s="1"/>
  <c r="I24" i="3"/>
  <c r="D1299" i="1"/>
  <c r="F12" i="5"/>
  <c r="C990" i="1"/>
  <c r="F421" i="4"/>
  <c r="D420" i="4"/>
  <c r="C415" i="1"/>
  <c r="E350" i="4"/>
  <c r="F7" i="4"/>
  <c r="D6" i="4"/>
  <c r="C3" i="1"/>
  <c r="I1460" i="1"/>
  <c r="H1236" i="1"/>
  <c r="H124" i="1"/>
  <c r="G124" i="1"/>
  <c r="I1471" i="1"/>
  <c r="H192" i="1"/>
  <c r="G192" i="1"/>
  <c r="I1465" i="1"/>
  <c r="I1448" i="1"/>
  <c r="H27" i="3"/>
  <c r="F114" i="6"/>
  <c r="C1408" i="1"/>
  <c r="D528" i="4"/>
  <c r="F529" i="4"/>
  <c r="C523" i="1"/>
  <c r="E635" i="4"/>
  <c r="D629" i="1" s="1"/>
  <c r="D414" i="1"/>
  <c r="D43" i="8"/>
  <c r="C1524" i="1"/>
  <c r="B21" i="9"/>
  <c r="C1423" i="1"/>
  <c r="F129" i="6"/>
  <c r="D68" i="5"/>
  <c r="F69" i="5"/>
  <c r="C1047" i="1"/>
  <c r="E314" i="9"/>
  <c r="I10" i="3" s="1"/>
  <c r="B315" i="9"/>
  <c r="E175" i="5"/>
  <c r="D1152" i="1" s="1"/>
  <c r="I22" i="3"/>
  <c r="D1153" i="1"/>
  <c r="F472" i="4"/>
  <c r="C466" i="1"/>
  <c r="I29" i="3"/>
  <c r="D1436" i="1"/>
  <c r="E68" i="5"/>
  <c r="D1065" i="1"/>
  <c r="F484" i="4"/>
  <c r="C478" i="1"/>
  <c r="F351" i="4"/>
  <c r="D350" i="4"/>
  <c r="C346" i="1"/>
  <c r="F299" i="4"/>
  <c r="D298" i="4"/>
  <c r="C294" i="1"/>
  <c r="E412" i="4"/>
  <c r="I16" i="3"/>
  <c r="D2" i="1"/>
  <c r="E636" i="4"/>
  <c r="D630" i="1" s="1"/>
  <c r="F118" i="5"/>
  <c r="C1096" i="1"/>
  <c r="E289" i="4"/>
  <c r="I17" i="3"/>
  <c r="D147" i="1"/>
  <c r="F515" i="4"/>
  <c r="C509" i="1"/>
  <c r="F625" i="4"/>
  <c r="C619" i="1"/>
  <c r="E166" i="9"/>
  <c r="B166" i="9" s="1"/>
  <c r="G313" i="9"/>
  <c r="E313" i="9" s="1"/>
  <c r="B313" i="9" s="1"/>
  <c r="K1450" i="9"/>
  <c r="I34" i="3"/>
  <c r="C1517" i="1"/>
  <c r="B192" i="9"/>
  <c r="H25" i="3"/>
  <c r="F35" i="6"/>
  <c r="C1329" i="1"/>
  <c r="F593" i="4"/>
  <c r="C587" i="1"/>
  <c r="G312" i="9"/>
  <c r="E312" i="9" s="1"/>
  <c r="I25" i="3"/>
  <c r="D1329" i="1"/>
  <c r="G317" i="9"/>
  <c r="E317" i="9" s="1"/>
  <c r="F224" i="4"/>
  <c r="C220" i="1"/>
  <c r="D151" i="4"/>
  <c r="F50" i="4"/>
  <c r="C46" i="1"/>
  <c r="F238" i="5"/>
  <c r="D237" i="5"/>
  <c r="C1215" i="1"/>
  <c r="G309" i="9"/>
  <c r="E309" i="9" s="1"/>
  <c r="B309" i="9" s="1"/>
  <c r="F190" i="5"/>
  <c r="C1167" i="1"/>
  <c r="F580" i="4"/>
  <c r="C574" i="1"/>
  <c r="H638" i="1"/>
  <c r="G638" i="1"/>
  <c r="F252" i="4"/>
  <c r="C248" i="1"/>
  <c r="D7" i="5"/>
  <c r="F363" i="4"/>
  <c r="C358" i="1"/>
  <c r="F82" i="4"/>
  <c r="C78" i="1"/>
  <c r="I1452" i="1"/>
  <c r="H1065" i="1"/>
  <c r="G1065" i="1"/>
  <c r="I1476" i="1"/>
  <c r="I1446" i="1"/>
  <c r="I1467" i="1"/>
  <c r="B317" i="9" l="1"/>
  <c r="E316" i="9"/>
  <c r="D1046" i="1"/>
  <c r="I21" i="3"/>
  <c r="H3" i="1"/>
  <c r="G3" i="1"/>
  <c r="H306" i="1"/>
  <c r="G306" i="1"/>
  <c r="H1222" i="1"/>
  <c r="G1222" i="1"/>
  <c r="H1167" i="1"/>
  <c r="G1167" i="1"/>
  <c r="F237" i="5"/>
  <c r="H23" i="3"/>
  <c r="C1214" i="1"/>
  <c r="H17" i="3"/>
  <c r="D289" i="4"/>
  <c r="F151" i="4"/>
  <c r="C147" i="1"/>
  <c r="E639" i="4"/>
  <c r="D407" i="1"/>
  <c r="H478" i="1"/>
  <c r="G478" i="1"/>
  <c r="G1436" i="1"/>
  <c r="H1436" i="1"/>
  <c r="H1524" i="1"/>
  <c r="G1524" i="1"/>
  <c r="H523" i="1"/>
  <c r="G523" i="1"/>
  <c r="F6" i="4"/>
  <c r="H16" i="3"/>
  <c r="D290" i="4"/>
  <c r="D412" i="4"/>
  <c r="C2" i="1"/>
  <c r="F420" i="4"/>
  <c r="D635" i="4"/>
  <c r="C414" i="1"/>
  <c r="G1299" i="1"/>
  <c r="H1299" i="1"/>
  <c r="H1154" i="1"/>
  <c r="G1154" i="1"/>
  <c r="H358" i="1"/>
  <c r="G358" i="1"/>
  <c r="H587" i="1"/>
  <c r="G587" i="1"/>
  <c r="D407" i="4"/>
  <c r="F298" i="4"/>
  <c r="C293" i="1"/>
  <c r="H21" i="3"/>
  <c r="F68" i="5"/>
  <c r="C1046" i="1"/>
  <c r="H1408" i="1"/>
  <c r="G1408" i="1"/>
  <c r="H415" i="1"/>
  <c r="G415" i="1"/>
  <c r="E6" i="5"/>
  <c r="H78" i="1"/>
  <c r="G78" i="1"/>
  <c r="D6" i="5"/>
  <c r="H20" i="3"/>
  <c r="F7" i="5"/>
  <c r="C985" i="1"/>
  <c r="H220" i="1"/>
  <c r="G220" i="1"/>
  <c r="H1329" i="1"/>
  <c r="G1329" i="1"/>
  <c r="H509" i="1"/>
  <c r="G509" i="1"/>
  <c r="E291" i="4"/>
  <c r="D287" i="1" s="1"/>
  <c r="D285" i="1"/>
  <c r="E413" i="4"/>
  <c r="E290" i="4"/>
  <c r="D286" i="1" s="1"/>
  <c r="H346" i="1"/>
  <c r="G346" i="1"/>
  <c r="H1047" i="1"/>
  <c r="G1047" i="1"/>
  <c r="H1423" i="1"/>
  <c r="G1423" i="1"/>
  <c r="I35" i="3"/>
  <c r="C1518" i="1"/>
  <c r="H22" i="3"/>
  <c r="F176" i="5"/>
  <c r="D175" i="5"/>
  <c r="C1153" i="1"/>
  <c r="H102" i="1"/>
  <c r="G102" i="1"/>
  <c r="H453" i="1"/>
  <c r="G453" i="1"/>
  <c r="H1183" i="1"/>
  <c r="G1183" i="1"/>
  <c r="H1215" i="1"/>
  <c r="G1215" i="1"/>
  <c r="H619" i="1"/>
  <c r="G619" i="1"/>
  <c r="H637" i="1"/>
  <c r="G637" i="1"/>
  <c r="H248" i="1"/>
  <c r="G248" i="1"/>
  <c r="H574" i="1"/>
  <c r="G574" i="1"/>
  <c r="H46" i="1"/>
  <c r="G46" i="1"/>
  <c r="B312" i="9"/>
  <c r="E311" i="9"/>
  <c r="G1517" i="1"/>
  <c r="H1517" i="1"/>
  <c r="H11" i="3"/>
  <c r="H1096" i="1"/>
  <c r="G1096" i="1"/>
  <c r="H294" i="1"/>
  <c r="G294" i="1"/>
  <c r="D408" i="4"/>
  <c r="F350" i="4"/>
  <c r="C345" i="1"/>
  <c r="H466" i="1"/>
  <c r="G466" i="1"/>
  <c r="D636" i="4"/>
  <c r="F528" i="4"/>
  <c r="C522" i="1"/>
  <c r="E408" i="4"/>
  <c r="D403" i="1" s="1"/>
  <c r="D345" i="1"/>
  <c r="E407" i="4"/>
  <c r="D402" i="1" s="1"/>
  <c r="H990" i="1"/>
  <c r="G990" i="1"/>
  <c r="I28" i="3"/>
  <c r="D1435" i="1"/>
  <c r="H9" i="3" s="1"/>
  <c r="I23" i="3"/>
  <c r="D1214" i="1"/>
  <c r="I9" i="3" l="1"/>
  <c r="K3" i="9"/>
  <c r="H2" i="1"/>
  <c r="G2" i="1"/>
  <c r="H345" i="1"/>
  <c r="G345" i="1"/>
  <c r="G1435" i="1"/>
  <c r="H278" i="9"/>
  <c r="D984" i="1"/>
  <c r="H293" i="1"/>
  <c r="G293" i="1"/>
  <c r="H414" i="1"/>
  <c r="G414" i="1"/>
  <c r="D639" i="4"/>
  <c r="D414" i="4"/>
  <c r="F412" i="4"/>
  <c r="C407" i="1"/>
  <c r="H147" i="1"/>
  <c r="G147" i="1"/>
  <c r="H1214" i="1"/>
  <c r="G1214" i="1"/>
  <c r="N3" i="9"/>
  <c r="I11" i="3"/>
  <c r="D633" i="1"/>
  <c r="H1153" i="1"/>
  <c r="G1153" i="1"/>
  <c r="G1518" i="1"/>
  <c r="H1518" i="1"/>
  <c r="F636" i="4"/>
  <c r="C630" i="1"/>
  <c r="H1435" i="1"/>
  <c r="F175" i="5"/>
  <c r="C1152" i="1"/>
  <c r="E640" i="4"/>
  <c r="E641" i="4" s="1"/>
  <c r="E415" i="4"/>
  <c r="D410" i="1" s="1"/>
  <c r="D408" i="1"/>
  <c r="G284" i="9"/>
  <c r="E284" i="9" s="1"/>
  <c r="B284" i="9" s="1"/>
  <c r="G278" i="9"/>
  <c r="E278" i="9" s="1"/>
  <c r="F6" i="5"/>
  <c r="C984" i="1"/>
  <c r="H1046" i="1"/>
  <c r="G1046" i="1"/>
  <c r="F635" i="4"/>
  <c r="C629" i="1"/>
  <c r="F290" i="4"/>
  <c r="C286" i="1"/>
  <c r="H522" i="1"/>
  <c r="G522" i="1"/>
  <c r="F408" i="4"/>
  <c r="C403" i="1"/>
  <c r="H985" i="1"/>
  <c r="G985" i="1"/>
  <c r="F407" i="4"/>
  <c r="C402" i="1"/>
  <c r="E414" i="4"/>
  <c r="D409" i="1" s="1"/>
  <c r="D413" i="4"/>
  <c r="D291" i="4"/>
  <c r="F289" i="4"/>
  <c r="C285" i="1"/>
  <c r="D635" i="1" l="1"/>
  <c r="H1152" i="1"/>
  <c r="G1152" i="1"/>
  <c r="F414" i="4"/>
  <c r="C409" i="1"/>
  <c r="D640" i="4"/>
  <c r="D415" i="4"/>
  <c r="F413" i="4"/>
  <c r="C408" i="1"/>
  <c r="H629" i="1"/>
  <c r="G629" i="1"/>
  <c r="H8" i="3"/>
  <c r="H984" i="1"/>
  <c r="G984" i="1"/>
  <c r="F639" i="4"/>
  <c r="C633" i="1"/>
  <c r="F291" i="4"/>
  <c r="C287" i="1"/>
  <c r="H285" i="1"/>
  <c r="G285" i="1"/>
  <c r="H407" i="1"/>
  <c r="G407" i="1"/>
  <c r="H402" i="1"/>
  <c r="G402" i="1"/>
  <c r="H403" i="1"/>
  <c r="G403" i="1"/>
  <c r="H286" i="1"/>
  <c r="G286" i="1"/>
  <c r="B278" i="9"/>
  <c r="E277" i="9"/>
  <c r="E642" i="4"/>
  <c r="D634" i="1"/>
  <c r="H630" i="1"/>
  <c r="G630" i="1"/>
  <c r="D642" i="4" l="1"/>
  <c r="F640" i="4"/>
  <c r="C634" i="1"/>
  <c r="E646" i="4"/>
  <c r="D636" i="1"/>
  <c r="D641" i="4"/>
  <c r="H408" i="1"/>
  <c r="G408" i="1"/>
  <c r="H409" i="1"/>
  <c r="G409" i="1"/>
  <c r="M3" i="9"/>
  <c r="I8" i="3"/>
  <c r="H633" i="1"/>
  <c r="G633" i="1"/>
  <c r="H287" i="1"/>
  <c r="G287" i="1"/>
  <c r="F415" i="4"/>
  <c r="C410" i="1"/>
  <c r="E645" i="4"/>
  <c r="H634" i="1" l="1"/>
  <c r="G634" i="1"/>
  <c r="I19" i="3"/>
  <c r="D640" i="1"/>
  <c r="H410" i="1"/>
  <c r="G410" i="1"/>
  <c r="F641" i="4"/>
  <c r="D645" i="4"/>
  <c r="C635" i="1"/>
  <c r="G276" i="9"/>
  <c r="E276" i="9" s="1"/>
  <c r="B276" i="9" s="1"/>
  <c r="I18" i="3"/>
  <c r="D639" i="1"/>
  <c r="D646" i="4"/>
  <c r="F642" i="4"/>
  <c r="C636" i="1"/>
  <c r="H18" i="3" l="1"/>
  <c r="F645" i="4"/>
  <c r="C639" i="1"/>
  <c r="H636" i="1"/>
  <c r="G636" i="1"/>
  <c r="H19" i="3"/>
  <c r="F646" i="4"/>
  <c r="C640" i="1"/>
  <c r="H635" i="1"/>
  <c r="G635" i="1"/>
  <c r="H640" i="1" l="1"/>
  <c r="G640" i="1"/>
  <c r="H7" i="3"/>
  <c r="H639" i="1"/>
  <c r="G639" i="1"/>
  <c r="J3" i="9" l="1"/>
  <c r="L272" i="9" l="1"/>
  <c r="H274" i="9"/>
  <c r="G274" i="9"/>
  <c r="M272" i="9"/>
  <c r="H18" i="9"/>
  <c r="G18" i="9"/>
  <c r="M15" i="9"/>
  <c r="I12" i="9"/>
  <c r="I17" i="9"/>
  <c r="J11" i="9"/>
  <c r="I8" i="9"/>
  <c r="K10" i="9"/>
  <c r="J7" i="9"/>
  <c r="G16" i="9"/>
  <c r="K6" i="9"/>
  <c r="H17" i="9"/>
  <c r="I9" i="9"/>
  <c r="G15" i="9"/>
  <c r="J5" i="9"/>
  <c r="L16" i="9"/>
  <c r="K9" i="9"/>
  <c r="L15" i="9"/>
  <c r="H16" i="9"/>
  <c r="K5" i="9"/>
  <c r="J10" i="9"/>
  <c r="M16" i="9"/>
  <c r="H15" i="9"/>
  <c r="I7" i="9"/>
  <c r="I5" i="9"/>
  <c r="K11" i="9"/>
  <c r="I6" i="9"/>
  <c r="K12" i="9"/>
  <c r="G17" i="9"/>
  <c r="I13" i="9"/>
  <c r="K7" i="9"/>
  <c r="J12" i="9"/>
  <c r="J17" i="9"/>
  <c r="K8" i="9"/>
  <c r="J13" i="9"/>
  <c r="J6" i="9"/>
  <c r="I11" i="9"/>
  <c r="J8" i="9"/>
  <c r="J9" i="9"/>
  <c r="K13" i="9"/>
  <c r="E10" i="9" l="1"/>
  <c r="B10" i="9" s="1"/>
  <c r="E11" i="9"/>
  <c r="B11" i="9" s="1"/>
  <c r="E5" i="9"/>
  <c r="B5" i="9" s="1"/>
  <c r="E17" i="9"/>
  <c r="B17" i="9" s="1"/>
  <c r="F272" i="9"/>
  <c r="B272" i="9" s="1"/>
  <c r="F16" i="9"/>
  <c r="E7" i="9"/>
  <c r="B7" i="9" s="1"/>
  <c r="E8" i="9"/>
  <c r="B8" i="9" s="1"/>
  <c r="E274" i="9"/>
  <c r="B274" i="9" s="1"/>
  <c r="E12" i="9"/>
  <c r="B12" i="9" s="1"/>
  <c r="E6" i="9"/>
  <c r="B6" i="9" s="1"/>
  <c r="E13" i="9"/>
  <c r="B13" i="9" s="1"/>
  <c r="F15" i="9"/>
  <c r="E15" i="9"/>
  <c r="E16" i="9"/>
  <c r="E18" i="9"/>
  <c r="B18" i="9" s="1"/>
  <c r="E9" i="9"/>
  <c r="B9" i="9" s="1"/>
  <c r="F14" i="9" l="1"/>
  <c r="E20" i="9"/>
  <c r="I7" i="3" s="1"/>
  <c r="F20" i="9"/>
  <c r="B16" i="9"/>
  <c r="E4" i="9"/>
  <c r="B15"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<sst xmlns="http://schemas.openxmlformats.org/spreadsheetml/2006/main" count="4369" uniqueCount="3421">
  <si>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</si>
  <si>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</si>
  <si>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</si>
  <si>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</si>
  <si>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</si>
  <si>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</si>
  <si>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</si>
  <si>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</si>
  <si>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</si>
  <si>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</si>
  <si>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</si>
  <si>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</si>
  <si>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</si>
  <si>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</si>
  <si>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</si>
  <si>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</si>
  <si>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</si>
  <si>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</si>
  <si>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</si>
  <si>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</si>
  <si>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</si>
  <si>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</si>
  <si>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</si>
  <si>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</si>
  <si>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</si>
  <si>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</si>
  <si>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</si>
  <si>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</si>
  <si>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</si>
  <si>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</si>
  <si>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</si>
  <si>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ČEPIN</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</si>
  <si>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</si>
  <si>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</si>
  <si>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</si>
  <si>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</si>
  <si>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</si>
  <si>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</si>
  <si>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</si>
  <si>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</si>
  <si>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</si>
  <si>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</si>
  <si>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</si>
  <si>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</si>
  <si>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</si>
  <si>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</si>
  <si>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</si>
  <si>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</si>
  <si>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</si>
  <si>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35468 - OPĆINA ČEPIN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</si>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</sst>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5131086.2300000004</v>
      </c>
      <c r="D2" s="6">
        <f>'PR-RAS'!E6</f>
        <v>6068226.7800000012</v>
      </c>
      <c r="E2" s="6">
        <v>0</v>
      </c>
      <c r="F2" s="6">
        <v>0</v>
      </c>
      <c r="G2" s="7">
        <f t="shared" ref="G2:G264" si="0">(B2/1000)*(C2*1+D2*2)</f>
        <v>17267.539790000003</v>
      </c>
      <c r="H2" s="7">
        <f t="shared" ref="H2:H264" si="1">ABS(C2-ROUND(C2,0))+ABS(D2-ROUND(D2,0))</f>
        <v>0.44999999925494194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2364854.56</v>
      </c>
      <c r="D3" s="1">
        <f>'PR-RAS'!E7</f>
        <v>3342419.66</v>
      </c>
      <c r="E3" s="1">
        <v>0</v>
      </c>
      <c r="F3" s="1">
        <v>0</v>
      </c>
      <c r="G3" s="2">
        <f t="shared" si="0"/>
        <v>18099.387760000001</v>
      </c>
      <c r="H3" s="2">
        <f t="shared" si="1"/>
        <v>0.77999999979510903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2182975.69</v>
      </c>
      <c r="D4" s="1">
        <f>'PR-RAS'!E8</f>
        <v>3012569.8800000004</v>
      </c>
      <c r="E4" s="1">
        <v>0</v>
      </c>
      <c r="F4" s="1">
        <v>0</v>
      </c>
      <c r="G4" s="2">
        <f t="shared" si="0"/>
        <v>24624.346350000003</v>
      </c>
      <c r="H4" s="2">
        <f t="shared" si="1"/>
        <v>0.42999999970197678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1976315.14</v>
      </c>
      <c r="D5" s="1">
        <f>'PR-RAS'!E9</f>
        <v>2790257.13</v>
      </c>
      <c r="E5" s="1">
        <v>0</v>
      </c>
      <c r="F5" s="1">
        <v>0</v>
      </c>
      <c r="G5" s="2">
        <f t="shared" si="0"/>
        <v>30227.317599999998</v>
      </c>
      <c r="H5" s="2">
        <f t="shared" si="1"/>
        <v>0.26999999978579581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319144.14</v>
      </c>
      <c r="D6" s="1">
        <f>'PR-RAS'!E10</f>
        <v>343897.99</v>
      </c>
      <c r="E6" s="1">
        <v>0</v>
      </c>
      <c r="F6" s="1">
        <v>0</v>
      </c>
      <c r="G6" s="2">
        <f t="shared" si="0"/>
        <v>5034.7006000000001</v>
      </c>
      <c r="H6" s="2">
        <f t="shared" si="1"/>
        <v>0.15000000002328306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77558.67</v>
      </c>
      <c r="D7" s="1">
        <f>'PR-RAS'!E11</f>
        <v>71243.92</v>
      </c>
      <c r="E7" s="1">
        <v>0</v>
      </c>
      <c r="F7" s="1">
        <v>0</v>
      </c>
      <c r="G7" s="2">
        <f t="shared" si="0"/>
        <v>1320.2790600000001</v>
      </c>
      <c r="H7" s="2">
        <f t="shared" si="1"/>
        <v>0.41000000000349246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27006.9</v>
      </c>
      <c r="D8" s="1">
        <f>'PR-RAS'!E12</f>
        <v>35469.72</v>
      </c>
      <c r="E8" s="1">
        <v>0</v>
      </c>
      <c r="F8" s="1">
        <v>0</v>
      </c>
      <c r="G8" s="2">
        <f t="shared" si="0"/>
        <v>685.62437999999997</v>
      </c>
      <c r="H8" s="2">
        <f t="shared" si="1"/>
        <v>0.37999999999738066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128360.91</v>
      </c>
      <c r="D9" s="1">
        <f>'PR-RAS'!E13</f>
        <v>153676.21</v>
      </c>
      <c r="E9" s="1">
        <v>0</v>
      </c>
      <c r="F9" s="1">
        <v>0</v>
      </c>
      <c r="G9" s="2">
        <f t="shared" si="0"/>
        <v>3485.7066399999999</v>
      </c>
      <c r="H9" s="2">
        <f t="shared" si="1"/>
        <v>0.29999999998835847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345410.07</v>
      </c>
      <c r="D11" s="1">
        <f>'PR-RAS'!E15</f>
        <v>381975.09</v>
      </c>
      <c r="E11" s="1">
        <v>0</v>
      </c>
      <c r="F11" s="1">
        <v>0</v>
      </c>
      <c r="G11" s="2">
        <f t="shared" si="0"/>
        <v>11093.602500000001</v>
      </c>
      <c r="H11" s="2">
        <f t="shared" si="1"/>
        <v>0.16000000003259629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152107.35</v>
      </c>
      <c r="D19" s="1">
        <f>'PR-RAS'!E23</f>
        <v>290723.21000000002</v>
      </c>
      <c r="E19" s="1">
        <v>0</v>
      </c>
      <c r="F19" s="1">
        <v>0</v>
      </c>
      <c r="G19" s="2">
        <f t="shared" si="0"/>
        <v>13203.967859999999</v>
      </c>
      <c r="H19" s="2">
        <f t="shared" si="1"/>
        <v>0.56000000002677552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152107.35</v>
      </c>
      <c r="D23" s="1">
        <f>'PR-RAS'!E27</f>
        <v>290723.21000000002</v>
      </c>
      <c r="E23" s="1">
        <v>0</v>
      </c>
      <c r="F23" s="1">
        <v>0</v>
      </c>
      <c r="G23" s="2">
        <f t="shared" si="0"/>
        <v>16138.182939999999</v>
      </c>
      <c r="H23" s="2">
        <f t="shared" si="1"/>
        <v>0.56000000002677552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29771.52</v>
      </c>
      <c r="D25" s="1">
        <f>'PR-RAS'!E29</f>
        <v>39126.57</v>
      </c>
      <c r="E25" s="1">
        <v>0</v>
      </c>
      <c r="F25" s="1">
        <v>0</v>
      </c>
      <c r="G25" s="2">
        <f t="shared" si="0"/>
        <v>2592.59184</v>
      </c>
      <c r="H25" s="2">
        <f t="shared" si="1"/>
        <v>0.90999999999985448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29703.99</v>
      </c>
      <c r="D27" s="1">
        <f>'PR-RAS'!E31</f>
        <v>38217.480000000003</v>
      </c>
      <c r="E27" s="1">
        <v>0</v>
      </c>
      <c r="F27" s="1">
        <v>0</v>
      </c>
      <c r="G27" s="2">
        <f t="shared" si="0"/>
        <v>2759.6127000000001</v>
      </c>
      <c r="H27" s="2">
        <f t="shared" si="1"/>
        <v>0.49000000000160071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67.53</v>
      </c>
      <c r="D29" s="1">
        <f>'PR-RAS'!E33</f>
        <v>909.09</v>
      </c>
      <c r="E29" s="1">
        <v>0</v>
      </c>
      <c r="F29" s="1">
        <v>0</v>
      </c>
      <c r="G29" s="2">
        <f t="shared" si="0"/>
        <v>52.799880000000002</v>
      </c>
      <c r="H29" s="2">
        <f t="shared" si="1"/>
        <v>0.5600000000000307</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2002996.9700000002</v>
      </c>
      <c r="D46" s="1">
        <f>'PR-RAS'!E50</f>
        <v>1851952.53</v>
      </c>
      <c r="E46" s="1">
        <v>0</v>
      </c>
      <c r="F46" s="1">
        <v>0</v>
      </c>
      <c r="G46" s="2">
        <f t="shared" si="0"/>
        <v>256810.59135</v>
      </c>
      <c r="H46" s="2">
        <f t="shared" si="1"/>
        <v>0.49999999976716936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1429968.41</v>
      </c>
      <c r="D55" s="1">
        <f>'PR-RAS'!E59</f>
        <v>1374762.02</v>
      </c>
      <c r="E55" s="1">
        <v>0</v>
      </c>
      <c r="F55" s="1">
        <v>0</v>
      </c>
      <c r="G55" s="2">
        <f t="shared" si="0"/>
        <v>225692.59230000002</v>
      </c>
      <c r="H55" s="2">
        <f t="shared" si="1"/>
        <v>0.42999999993480742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1240974.48</v>
      </c>
      <c r="D56" s="1">
        <f>'PR-RAS'!E60</f>
        <v>1317211.51</v>
      </c>
      <c r="E56" s="1">
        <v>0</v>
      </c>
      <c r="F56" s="1">
        <v>0</v>
      </c>
      <c r="G56" s="2">
        <f t="shared" si="0"/>
        <v>213146.86249999999</v>
      </c>
      <c r="H56" s="2">
        <f t="shared" si="1"/>
        <v>0.96999999997206032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188993.93</v>
      </c>
      <c r="D57" s="1">
        <f>'PR-RAS'!E61</f>
        <v>57550.51</v>
      </c>
      <c r="E57" s="1">
        <v>0</v>
      </c>
      <c r="F57" s="1">
        <v>0</v>
      </c>
      <c r="G57" s="2">
        <f t="shared" si="0"/>
        <v>17029.317200000001</v>
      </c>
      <c r="H57" s="2">
        <f t="shared" si="1"/>
        <v>0.56000000000494765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8952.32</v>
      </c>
      <c r="D58" s="1">
        <f>'PR-RAS'!E62</f>
        <v>5013</v>
      </c>
      <c r="E58" s="1">
        <v>0</v>
      </c>
      <c r="F58" s="1">
        <v>0</v>
      </c>
      <c r="G58" s="2">
        <f t="shared" si="0"/>
        <v>1081.76424</v>
      </c>
      <c r="H58" s="2">
        <f t="shared" si="1"/>
        <v>0.31999999999970896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8952.32</v>
      </c>
      <c r="D59" s="1">
        <f>'PR-RAS'!E63</f>
        <v>5013</v>
      </c>
      <c r="E59" s="1">
        <v>0</v>
      </c>
      <c r="F59" s="1">
        <v>0</v>
      </c>
      <c r="G59" s="2">
        <f t="shared" si="0"/>
        <v>1100.7425600000001</v>
      </c>
      <c r="H59" s="2">
        <f t="shared" si="1"/>
        <v>0.31999999999970896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196359.81</v>
      </c>
      <c r="D61" s="1">
        <f>'PR-RAS'!E65</f>
        <v>184386.26</v>
      </c>
      <c r="E61" s="1">
        <v>0</v>
      </c>
      <c r="F61" s="1">
        <v>0</v>
      </c>
      <c r="G61" s="2">
        <f t="shared" si="0"/>
        <v>33907.9398</v>
      </c>
      <c r="H61" s="2">
        <f t="shared" si="1"/>
        <v>0.45000000001164153</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196359.81</v>
      </c>
      <c r="D62" s="1">
        <f>'PR-RAS'!E66</f>
        <v>184386.26</v>
      </c>
      <c r="E62" s="1">
        <v>0</v>
      </c>
      <c r="F62" s="1">
        <v>0</v>
      </c>
      <c r="G62" s="2">
        <f t="shared" si="0"/>
        <v>34473.07213</v>
      </c>
      <c r="H62" s="2">
        <f t="shared" si="1"/>
        <v>0.45000000001164153</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14973.1</v>
      </c>
      <c r="D64" s="1">
        <f>'PR-RAS'!E68</f>
        <v>29674.18</v>
      </c>
      <c r="E64" s="1">
        <v>0</v>
      </c>
      <c r="F64" s="1">
        <v>0</v>
      </c>
      <c r="G64" s="2">
        <f t="shared" si="0"/>
        <v>4682.25198</v>
      </c>
      <c r="H64" s="2">
        <f t="shared" si="1"/>
        <v>0.28000000000065484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7722.79</v>
      </c>
      <c r="D65" s="1">
        <f>'PR-RAS'!E69</f>
        <v>14197.17</v>
      </c>
      <c r="E65" s="1">
        <v>0</v>
      </c>
      <c r="F65" s="1">
        <v>0</v>
      </c>
      <c r="G65" s="2">
        <f t="shared" si="0"/>
        <v>2311.4963199999997</v>
      </c>
      <c r="H65" s="2">
        <f t="shared" si="1"/>
        <v>0.38000000000010914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7250.31</v>
      </c>
      <c r="D66" s="1">
        <f>'PR-RAS'!E70</f>
        <v>15477.01</v>
      </c>
      <c r="E66" s="1">
        <v>0</v>
      </c>
      <c r="F66" s="1">
        <v>0</v>
      </c>
      <c r="G66" s="2">
        <f t="shared" si="0"/>
        <v>2483.2814500000004</v>
      </c>
      <c r="H66" s="2">
        <f t="shared" si="1"/>
        <v>0.32000000000061846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352743.33</v>
      </c>
      <c r="D70" s="1">
        <f>'PR-RAS'!E74</f>
        <v>258117.07</v>
      </c>
      <c r="E70" s="1">
        <v>0</v>
      </c>
      <c r="F70" s="1">
        <v>0</v>
      </c>
      <c r="G70" s="2">
        <f t="shared" si="0"/>
        <v>59959.44543</v>
      </c>
      <c r="H70" s="2">
        <f t="shared" si="1"/>
        <v>0.40000000002328306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128020.63</v>
      </c>
      <c r="D71" s="1">
        <f>'PR-RAS'!E75</f>
        <v>3434.2</v>
      </c>
      <c r="E71" s="1">
        <v>0</v>
      </c>
      <c r="F71" s="1">
        <v>0</v>
      </c>
      <c r="G71" s="2">
        <f t="shared" si="0"/>
        <v>9442.2321000000011</v>
      </c>
      <c r="H71" s="2">
        <f t="shared" si="1"/>
        <v>0.56999999999516149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224722.7</v>
      </c>
      <c r="D72" s="1">
        <f>'PR-RAS'!E76</f>
        <v>254682.87</v>
      </c>
      <c r="E72" s="1">
        <v>0</v>
      </c>
      <c r="F72" s="1">
        <v>0</v>
      </c>
      <c r="G72" s="2">
        <f t="shared" si="0"/>
        <v>52120.279239999989</v>
      </c>
      <c r="H72" s="2">
        <f t="shared" si="1"/>
        <v>0.42999999999301508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337930.22</v>
      </c>
      <c r="D78" s="1">
        <f>'PR-RAS'!E82</f>
        <v>256905.44</v>
      </c>
      <c r="E78" s="1">
        <v>0</v>
      </c>
      <c r="F78" s="1">
        <v>0</v>
      </c>
      <c r="G78" s="2">
        <f t="shared" si="0"/>
        <v>65584.064700000003</v>
      </c>
      <c r="H78" s="2">
        <f t="shared" si="1"/>
        <v>0.65999999997438863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987.86999999999989</v>
      </c>
      <c r="D79" s="1">
        <f>'PR-RAS'!E83</f>
        <v>683.81</v>
      </c>
      <c r="E79" s="1">
        <v>0</v>
      </c>
      <c r="F79" s="1">
        <v>0</v>
      </c>
      <c r="G79" s="2">
        <f t="shared" si="0"/>
        <v>183.72821999999999</v>
      </c>
      <c r="H79" s="2">
        <f t="shared" si="1"/>
        <v>0.32000000000016371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21.3</v>
      </c>
      <c r="D81" s="1">
        <f>'PR-RAS'!E85</f>
        <v>23.29</v>
      </c>
      <c r="E81" s="1">
        <v>0</v>
      </c>
      <c r="F81" s="1">
        <v>0</v>
      </c>
      <c r="G81" s="2">
        <f t="shared" si="0"/>
        <v>5.4303999999999997</v>
      </c>
      <c r="H81" s="2">
        <f t="shared" si="1"/>
        <v>0.58999999999999986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891.8</v>
      </c>
      <c r="D82" s="1">
        <f>'PR-RAS'!E86</f>
        <v>438.28</v>
      </c>
      <c r="E82" s="1">
        <v>0</v>
      </c>
      <c r="F82" s="1">
        <v>0</v>
      </c>
      <c r="G82" s="2">
        <f t="shared" si="0"/>
        <v>143.23715999999999</v>
      </c>
      <c r="H82" s="2">
        <f t="shared" si="1"/>
        <v>0.48000000000001819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1.03</v>
      </c>
      <c r="D83" s="1">
        <f>'PR-RAS'!E87</f>
        <v>0</v>
      </c>
      <c r="E83" s="1">
        <v>0</v>
      </c>
      <c r="F83" s="1">
        <v>0</v>
      </c>
      <c r="G83" s="2">
        <f t="shared" si="0"/>
        <v>8.4460000000000007E-2</v>
      </c>
      <c r="H83" s="2">
        <f t="shared" si="1"/>
        <v>3.0000000000000027E-2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73.739999999999995</v>
      </c>
      <c r="D84" s="1">
        <f>'PR-RAS'!E88</f>
        <v>0</v>
      </c>
      <c r="E84" s="1">
        <v>0</v>
      </c>
      <c r="F84" s="1">
        <v>0</v>
      </c>
      <c r="G84" s="2">
        <f t="shared" si="0"/>
        <v>6.1204200000000002</v>
      </c>
      <c r="H84" s="2">
        <f t="shared" si="1"/>
        <v>0.26000000000000512</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222.24</v>
      </c>
      <c r="E86" s="1">
        <v>0</v>
      </c>
      <c r="F86" s="1">
        <v>0</v>
      </c>
      <c r="G86" s="2">
        <f t="shared" si="0"/>
        <v>37.780800000000006</v>
      </c>
      <c r="H86" s="2">
        <f t="shared" si="1"/>
        <v>0.24000000000000909</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336942.35</v>
      </c>
      <c r="D87" s="1">
        <f>'PR-RAS'!E91</f>
        <v>256221.63</v>
      </c>
      <c r="E87" s="1">
        <v>0</v>
      </c>
      <c r="F87" s="1">
        <v>0</v>
      </c>
      <c r="G87" s="2">
        <f t="shared" si="0"/>
        <v>73047.162459999992</v>
      </c>
      <c r="H87" s="2">
        <f t="shared" si="1"/>
        <v>0.71999999997206032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88046.49</v>
      </c>
      <c r="D88" s="1">
        <f>'PR-RAS'!E92</f>
        <v>44008.91</v>
      </c>
      <c r="E88" s="1">
        <v>0</v>
      </c>
      <c r="F88" s="1">
        <v>0</v>
      </c>
      <c r="G88" s="2">
        <f t="shared" si="0"/>
        <v>15317.594969999998</v>
      </c>
      <c r="H88" s="2">
        <f t="shared" si="1"/>
        <v>0.58000000000174623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243326.64</v>
      </c>
      <c r="D89" s="1">
        <f>'PR-RAS'!E93</f>
        <v>207242.88</v>
      </c>
      <c r="E89" s="1">
        <v>0</v>
      </c>
      <c r="F89" s="1">
        <v>0</v>
      </c>
      <c r="G89" s="2">
        <f t="shared" si="0"/>
        <v>57887.491199999997</v>
      </c>
      <c r="H89" s="2">
        <f t="shared" si="1"/>
        <v>0.47999999998137355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42.79</v>
      </c>
      <c r="D90" s="1">
        <f>'PR-RAS'!E94</f>
        <v>95.01</v>
      </c>
      <c r="E90" s="1">
        <v>0</v>
      </c>
      <c r="F90" s="1">
        <v>0</v>
      </c>
      <c r="G90" s="2">
        <f t="shared" si="0"/>
        <v>20.720089999999999</v>
      </c>
      <c r="H90" s="2">
        <f t="shared" si="1"/>
        <v>0.22000000000000597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5526.43</v>
      </c>
      <c r="D93" s="1">
        <f>'PR-RAS'!E97</f>
        <v>4874.83</v>
      </c>
      <c r="E93" s="1">
        <v>0</v>
      </c>
      <c r="F93" s="1">
        <v>0</v>
      </c>
      <c r="G93" s="2">
        <f t="shared" si="0"/>
        <v>1405.4002800000001</v>
      </c>
      <c r="H93" s="2">
        <f t="shared" si="1"/>
        <v>0.6000000000003638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393796.26</v>
      </c>
      <c r="D102" s="1">
        <f>'PR-RAS'!E106</f>
        <v>572821.5</v>
      </c>
      <c r="E102" s="1">
        <v>0</v>
      </c>
      <c r="F102" s="1">
        <v>0</v>
      </c>
      <c r="G102" s="2">
        <f t="shared" si="0"/>
        <v>155483.36526000002</v>
      </c>
      <c r="H102" s="2">
        <f t="shared" si="1"/>
        <v>0.76000000000931323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2867.95</v>
      </c>
      <c r="D103" s="1">
        <f>'PR-RAS'!E107</f>
        <v>1136.78</v>
      </c>
      <c r="E103" s="1">
        <v>0</v>
      </c>
      <c r="F103" s="1">
        <v>0</v>
      </c>
      <c r="G103" s="2">
        <f t="shared" si="0"/>
        <v>524.43402000000003</v>
      </c>
      <c r="H103" s="2">
        <f t="shared" si="1"/>
        <v>0.27000000000020918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27.68</v>
      </c>
      <c r="D106" s="1">
        <f>'PR-RAS'!E110</f>
        <v>25.51</v>
      </c>
      <c r="E106" s="1">
        <v>0</v>
      </c>
      <c r="F106" s="1">
        <v>0</v>
      </c>
      <c r="G106" s="2">
        <f t="shared" si="0"/>
        <v>8.2635000000000005</v>
      </c>
      <c r="H106" s="2">
        <f t="shared" si="1"/>
        <v>0.80999999999999872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2840.27</v>
      </c>
      <c r="D107" s="1">
        <f>'PR-RAS'!E111</f>
        <v>1111.27</v>
      </c>
      <c r="E107" s="1">
        <v>0</v>
      </c>
      <c r="F107" s="1">
        <v>0</v>
      </c>
      <c r="G107" s="2">
        <f t="shared" si="0"/>
        <v>536.65785999999991</v>
      </c>
      <c r="H107" s="2">
        <f t="shared" si="1"/>
        <v>0.53999999999996362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140433.51999999999</v>
      </c>
      <c r="D108" s="1">
        <f>'PR-RAS'!E112</f>
        <v>249884.01</v>
      </c>
      <c r="E108" s="1">
        <v>0</v>
      </c>
      <c r="F108" s="1">
        <v>0</v>
      </c>
      <c r="G108" s="2">
        <f t="shared" si="0"/>
        <v>68501.564780000001</v>
      </c>
      <c r="H108" s="2">
        <f t="shared" si="1"/>
        <v>0.4900000000197906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993.78</v>
      </c>
      <c r="D110" s="1">
        <f>'PR-RAS'!E114</f>
        <v>2784.82</v>
      </c>
      <c r="E110" s="1">
        <v>0</v>
      </c>
      <c r="F110" s="1">
        <v>0</v>
      </c>
      <c r="G110" s="2">
        <f t="shared" si="0"/>
        <v>715.41278</v>
      </c>
      <c r="H110" s="2">
        <f t="shared" si="1"/>
        <v>0.39999999999986358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7339.8</v>
      </c>
      <c r="D111" s="1">
        <f>'PR-RAS'!E115</f>
        <v>5637.74</v>
      </c>
      <c r="E111" s="1">
        <v>0</v>
      </c>
      <c r="F111" s="1">
        <v>0</v>
      </c>
      <c r="G111" s="2">
        <f t="shared" si="0"/>
        <v>2047.6807999999999</v>
      </c>
      <c r="H111" s="2">
        <f t="shared" si="1"/>
        <v>0.46000000000003638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132099.94</v>
      </c>
      <c r="D113" s="1">
        <f>'PR-RAS'!E117</f>
        <v>241461.45</v>
      </c>
      <c r="E113" s="1">
        <v>0</v>
      </c>
      <c r="F113" s="1">
        <v>0</v>
      </c>
      <c r="G113" s="2">
        <f t="shared" si="0"/>
        <v>68882.558080000017</v>
      </c>
      <c r="H113" s="2">
        <f t="shared" si="1"/>
        <v>0.51000000000931323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250494.79</v>
      </c>
      <c r="D116" s="1">
        <f>'PR-RAS'!E120</f>
        <v>321800.71000000002</v>
      </c>
      <c r="E116" s="1">
        <v>0</v>
      </c>
      <c r="F116" s="1">
        <v>0</v>
      </c>
      <c r="G116" s="2">
        <f t="shared" si="0"/>
        <v>102821.06415000002</v>
      </c>
      <c r="H116" s="2">
        <f t="shared" si="1"/>
        <v>0.49999999997089617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26646.94</v>
      </c>
      <c r="D117" s="1">
        <f>'PR-RAS'!E121</f>
        <v>100678.95</v>
      </c>
      <c r="E117" s="1">
        <v>0</v>
      </c>
      <c r="F117" s="1">
        <v>0</v>
      </c>
      <c r="G117" s="2">
        <f t="shared" si="0"/>
        <v>26448.561440000001</v>
      </c>
      <c r="H117" s="2">
        <f t="shared" si="1"/>
        <v>0.11000000000422006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223847.85</v>
      </c>
      <c r="D118" s="1">
        <f>'PR-RAS'!E122</f>
        <v>221121.76</v>
      </c>
      <c r="E118" s="1">
        <v>0</v>
      </c>
      <c r="F118" s="1">
        <v>0</v>
      </c>
      <c r="G118" s="2">
        <f t="shared" si="0"/>
        <v>77932.690289999999</v>
      </c>
      <c r="H118" s="2">
        <f t="shared" si="1"/>
        <v>0.38999999998486601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27973.439999999999</v>
      </c>
      <c r="D120" s="1">
        <f>'PR-RAS'!E124</f>
        <v>39053.82</v>
      </c>
      <c r="E120" s="1">
        <v>0</v>
      </c>
      <c r="F120" s="1">
        <v>0</v>
      </c>
      <c r="G120" s="2">
        <f t="shared" si="0"/>
        <v>12623.648519999999</v>
      </c>
      <c r="H120" s="2">
        <f t="shared" si="1"/>
        <v>0.61999999999898137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27973.439999999999</v>
      </c>
      <c r="D121" s="1">
        <f>'PR-RAS'!E125</f>
        <v>34414.050000000003</v>
      </c>
      <c r="E121" s="1">
        <v>0</v>
      </c>
      <c r="F121" s="1">
        <v>0</v>
      </c>
      <c r="G121" s="2">
        <f t="shared" si="0"/>
        <v>11616.184800000001</v>
      </c>
      <c r="H121" s="2">
        <f t="shared" si="1"/>
        <v>0.49000000000160071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27973.439999999999</v>
      </c>
      <c r="D123" s="1">
        <f>'PR-RAS'!E127</f>
        <v>34414.050000000003</v>
      </c>
      <c r="E123" s="1">
        <v>0</v>
      </c>
      <c r="F123" s="1">
        <v>0</v>
      </c>
      <c r="G123" s="2">
        <f t="shared" si="0"/>
        <v>11809.78788</v>
      </c>
      <c r="H123" s="2">
        <f t="shared" si="1"/>
        <v>0.49000000000160071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4639.7699999999995</v>
      </c>
      <c r="E124" s="1">
        <v>0</v>
      </c>
      <c r="F124" s="1">
        <v>0</v>
      </c>
      <c r="G124" s="2">
        <f t="shared" si="0"/>
        <v>1141.3834199999999</v>
      </c>
      <c r="H124" s="2">
        <f t="shared" si="1"/>
        <v>0.23000000000047294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591.36</v>
      </c>
      <c r="E125" s="1">
        <v>0</v>
      </c>
      <c r="F125" s="1">
        <v>0</v>
      </c>
      <c r="G125" s="2">
        <f t="shared" si="0"/>
        <v>146.65728000000001</v>
      </c>
      <c r="H125" s="2">
        <f t="shared" si="1"/>
        <v>0.36000000000001364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4048.41</v>
      </c>
      <c r="E126" s="1">
        <v>0</v>
      </c>
      <c r="F126" s="1">
        <v>0</v>
      </c>
      <c r="G126" s="2">
        <f t="shared" si="0"/>
        <v>1012.1025</v>
      </c>
      <c r="H126" s="2">
        <f t="shared" si="1"/>
        <v>0.40999999999985448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3534.78</v>
      </c>
      <c r="D135" s="1">
        <f>'PR-RAS'!E139</f>
        <v>5073.83</v>
      </c>
      <c r="E135" s="1">
        <v>0</v>
      </c>
      <c r="F135" s="1">
        <v>0</v>
      </c>
      <c r="G135" s="2">
        <f t="shared" si="0"/>
        <v>1833.4469600000002</v>
      </c>
      <c r="H135" s="2">
        <f t="shared" si="1"/>
        <v>0.38999999999987267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40.65</v>
      </c>
      <c r="D136" s="1">
        <f>'PR-RAS'!E140</f>
        <v>0</v>
      </c>
      <c r="E136" s="1">
        <v>0</v>
      </c>
      <c r="F136" s="1">
        <v>0</v>
      </c>
      <c r="G136" s="2">
        <f t="shared" si="0"/>
        <v>5.4877500000000001</v>
      </c>
      <c r="H136" s="2">
        <f t="shared" si="1"/>
        <v>0.35000000000000142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40.65</v>
      </c>
      <c r="D144" s="1">
        <f>'PR-RAS'!E148</f>
        <v>0</v>
      </c>
      <c r="E144" s="1">
        <v>0</v>
      </c>
      <c r="F144" s="1">
        <v>0</v>
      </c>
      <c r="G144" s="2">
        <f t="shared" si="0"/>
        <v>5.812949999999999</v>
      </c>
      <c r="H144" s="2">
        <f t="shared" si="1"/>
        <v>0.35000000000000142</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3494.13</v>
      </c>
      <c r="D146" s="1">
        <f>'PR-RAS'!E150</f>
        <v>5073.83</v>
      </c>
      <c r="E146" s="1">
        <v>0</v>
      </c>
      <c r="F146" s="1">
        <v>0</v>
      </c>
      <c r="G146" s="2">
        <f t="shared" si="0"/>
        <v>1978.0595499999999</v>
      </c>
      <c r="H146" s="2">
        <f t="shared" si="1"/>
        <v>0.3000000000001819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4518536.8100000005</v>
      </c>
      <c r="D147" s="1">
        <f>'PR-RAS'!E151</f>
        <v>5302844.0100000007</v>
      </c>
      <c r="E147" s="1">
        <v>0</v>
      </c>
      <c r="F147" s="1">
        <v>0</v>
      </c>
      <c r="G147" s="2">
        <f t="shared" si="0"/>
        <v>2208136.8251800002</v>
      </c>
      <c r="H147" s="2">
        <f t="shared" si="1"/>
        <v>0.20000000018626451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890301.8</v>
      </c>
      <c r="D148" s="1">
        <f>'PR-RAS'!E152</f>
        <v>1290281.1200000001</v>
      </c>
      <c r="E148" s="1">
        <v>0</v>
      </c>
      <c r="F148" s="1">
        <v>0</v>
      </c>
      <c r="G148" s="2">
        <f t="shared" si="0"/>
        <v>510217.01387999998</v>
      </c>
      <c r="H148" s="2">
        <f t="shared" si="1"/>
        <v>0.32000000006519258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720804.96</v>
      </c>
      <c r="D149" s="1">
        <f>'PR-RAS'!E153</f>
        <v>1049173.01</v>
      </c>
      <c r="E149" s="1">
        <v>0</v>
      </c>
      <c r="F149" s="1">
        <v>0</v>
      </c>
      <c r="G149" s="2">
        <f t="shared" si="0"/>
        <v>417234.34503999999</v>
      </c>
      <c r="H149" s="2">
        <f t="shared" si="1"/>
        <v>5.0000000046566129E-2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720804.96</v>
      </c>
      <c r="D150" s="1">
        <f>'PR-RAS'!E154</f>
        <v>1049173.01</v>
      </c>
      <c r="E150" s="1">
        <v>0</v>
      </c>
      <c r="F150" s="1">
        <v>0</v>
      </c>
      <c r="G150" s="2">
        <f t="shared" si="0"/>
        <v>420053.49601999996</v>
      </c>
      <c r="H150" s="2">
        <f t="shared" si="1"/>
        <v>5.0000000046566129E-2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57338.42</v>
      </c>
      <c r="D154" s="1">
        <f>'PR-RAS'!E158</f>
        <v>88141.8</v>
      </c>
      <c r="E154" s="1">
        <v>0</v>
      </c>
      <c r="F154" s="1">
        <v>0</v>
      </c>
      <c r="G154" s="2">
        <f t="shared" si="0"/>
        <v>35744.16906</v>
      </c>
      <c r="H154" s="2">
        <f t="shared" si="1"/>
        <v>0.61999999999534339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112158.42</v>
      </c>
      <c r="D155" s="1">
        <f>'PR-RAS'!E159</f>
        <v>152966.31</v>
      </c>
      <c r="E155" s="1">
        <v>0</v>
      </c>
      <c r="F155" s="1">
        <v>0</v>
      </c>
      <c r="G155" s="2">
        <f t="shared" si="0"/>
        <v>64386.020159999993</v>
      </c>
      <c r="H155" s="2">
        <f t="shared" si="1"/>
        <v>0.72999999999592546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15393.19</v>
      </c>
      <c r="D156" s="1">
        <f>'PR-RAS'!E160</f>
        <v>18633.400000000001</v>
      </c>
      <c r="E156" s="1">
        <v>0</v>
      </c>
      <c r="F156" s="1">
        <v>0</v>
      </c>
      <c r="G156" s="2">
        <f t="shared" si="0"/>
        <v>8162.2984500000011</v>
      </c>
      <c r="H156" s="2">
        <f t="shared" si="1"/>
        <v>0.59000000000196451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96765.23</v>
      </c>
      <c r="D157" s="1">
        <f>'PR-RAS'!E161</f>
        <v>134332.91</v>
      </c>
      <c r="E157" s="1">
        <v>0</v>
      </c>
      <c r="F157" s="1">
        <v>0</v>
      </c>
      <c r="G157" s="2">
        <f t="shared" si="0"/>
        <v>57007.243799999997</v>
      </c>
      <c r="H157" s="2">
        <f t="shared" si="1"/>
        <v>0.319999999992433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1954232.4600000004</v>
      </c>
      <c r="D159" s="1">
        <f>'PR-RAS'!E163</f>
        <v>2378930.4900000002</v>
      </c>
      <c r="E159" s="1">
        <v>0</v>
      </c>
      <c r="F159" s="1">
        <v>0</v>
      </c>
      <c r="G159" s="2">
        <f t="shared" si="0"/>
        <v>1060510.7635200003</v>
      </c>
      <c r="H159" s="2">
        <f t="shared" si="1"/>
        <v>0.9500000006519258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51884.65</v>
      </c>
      <c r="D160" s="1">
        <f>'PR-RAS'!E164</f>
        <v>73362.48000000001</v>
      </c>
      <c r="E160" s="1">
        <v>0</v>
      </c>
      <c r="F160" s="1">
        <v>0</v>
      </c>
      <c r="G160" s="2">
        <f t="shared" si="0"/>
        <v>31578.927990000004</v>
      </c>
      <c r="H160" s="2">
        <f t="shared" si="1"/>
        <v>0.83000000000902219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4151.1099999999997</v>
      </c>
      <c r="D161" s="1">
        <f>'PR-RAS'!E165</f>
        <v>5269.27</v>
      </c>
      <c r="E161" s="1">
        <v>0</v>
      </c>
      <c r="F161" s="1">
        <v>0</v>
      </c>
      <c r="G161" s="2">
        <f t="shared" si="0"/>
        <v>2350.3440000000005</v>
      </c>
      <c r="H161" s="2">
        <f t="shared" si="1"/>
        <v>0.38000000000010914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33789.22</v>
      </c>
      <c r="D162" s="1">
        <f>'PR-RAS'!E166</f>
        <v>62175.34</v>
      </c>
      <c r="E162" s="1">
        <v>0</v>
      </c>
      <c r="F162" s="1">
        <v>0</v>
      </c>
      <c r="G162" s="2">
        <f t="shared" si="0"/>
        <v>25460.5239</v>
      </c>
      <c r="H162" s="2">
        <f t="shared" si="1"/>
        <v>0.55999999999767169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13260.67</v>
      </c>
      <c r="D163" s="1">
        <f>'PR-RAS'!E167</f>
        <v>4923.2700000000004</v>
      </c>
      <c r="E163" s="1">
        <v>0</v>
      </c>
      <c r="F163" s="1">
        <v>0</v>
      </c>
      <c r="G163" s="2">
        <f t="shared" si="0"/>
        <v>3743.3680199999999</v>
      </c>
      <c r="H163" s="2">
        <f t="shared" si="1"/>
        <v>0.6000000000003638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683.65</v>
      </c>
      <c r="D164" s="1">
        <f>'PR-RAS'!E168</f>
        <v>994.6</v>
      </c>
      <c r="E164" s="1">
        <v>0</v>
      </c>
      <c r="F164" s="1">
        <v>0</v>
      </c>
      <c r="G164" s="2">
        <f t="shared" si="0"/>
        <v>435.67455000000001</v>
      </c>
      <c r="H164" s="2">
        <f t="shared" si="1"/>
        <v>0.75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277529.84999999998</v>
      </c>
      <c r="D165" s="1">
        <f>'PR-RAS'!E169</f>
        <v>317321.38</v>
      </c>
      <c r="E165" s="1">
        <v>0</v>
      </c>
      <c r="F165" s="1">
        <v>0</v>
      </c>
      <c r="G165" s="2">
        <f t="shared" si="0"/>
        <v>149596.30804</v>
      </c>
      <c r="H165" s="2">
        <f t="shared" si="1"/>
        <v>0.53000000002793968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38276.49</v>
      </c>
      <c r="D166" s="1">
        <f>'PR-RAS'!E170</f>
        <v>59705.91</v>
      </c>
      <c r="E166" s="1">
        <v>0</v>
      </c>
      <c r="F166" s="1">
        <v>0</v>
      </c>
      <c r="G166" s="2">
        <f t="shared" si="0"/>
        <v>26018.57115</v>
      </c>
      <c r="H166" s="2">
        <f t="shared" si="1"/>
        <v>0.57999999999447027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35086.019999999997</v>
      </c>
      <c r="D167" s="1">
        <f>'PR-RAS'!E171</f>
        <v>93329.18</v>
      </c>
      <c r="E167" s="1">
        <v>0</v>
      </c>
      <c r="F167" s="1">
        <v>0</v>
      </c>
      <c r="G167" s="2">
        <f t="shared" si="0"/>
        <v>36809.567080000001</v>
      </c>
      <c r="H167" s="2">
        <f t="shared" si="1"/>
        <v>0.19999999998981366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164304.03</v>
      </c>
      <c r="D168" s="1">
        <f>'PR-RAS'!E172</f>
        <v>140790.39999999999</v>
      </c>
      <c r="E168" s="1">
        <v>0</v>
      </c>
      <c r="F168" s="1">
        <v>0</v>
      </c>
      <c r="G168" s="2">
        <f t="shared" si="0"/>
        <v>74462.766609999991</v>
      </c>
      <c r="H168" s="2">
        <f t="shared" si="1"/>
        <v>0.42999999999301508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12720.82</v>
      </c>
      <c r="D169" s="1">
        <f>'PR-RAS'!E173</f>
        <v>7244.2</v>
      </c>
      <c r="E169" s="1">
        <v>0</v>
      </c>
      <c r="F169" s="1">
        <v>0</v>
      </c>
      <c r="G169" s="2">
        <f t="shared" si="0"/>
        <v>4571.1489600000004</v>
      </c>
      <c r="H169" s="2">
        <f t="shared" si="1"/>
        <v>0.38000000000010914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6029.34</v>
      </c>
      <c r="D170" s="1">
        <f>'PR-RAS'!E174</f>
        <v>3452.57</v>
      </c>
      <c r="E170" s="1">
        <v>0</v>
      </c>
      <c r="F170" s="1">
        <v>0</v>
      </c>
      <c r="G170" s="2">
        <f t="shared" si="0"/>
        <v>2185.9271200000003</v>
      </c>
      <c r="H170" s="2">
        <f t="shared" si="1"/>
        <v>0.76999999999998181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21113.15</v>
      </c>
      <c r="D172" s="1">
        <f>'PR-RAS'!E176</f>
        <v>12799.12</v>
      </c>
      <c r="E172" s="1">
        <v>0</v>
      </c>
      <c r="F172" s="1">
        <v>0</v>
      </c>
      <c r="G172" s="2">
        <f t="shared" si="0"/>
        <v>7987.6476900000007</v>
      </c>
      <c r="H172" s="2">
        <f t="shared" si="1"/>
        <v>0.27000000000225555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1370848.0100000002</v>
      </c>
      <c r="D173" s="1">
        <f>'PR-RAS'!E177</f>
        <v>1686465.11</v>
      </c>
      <c r="E173" s="1">
        <v>0</v>
      </c>
      <c r="F173" s="1">
        <v>0</v>
      </c>
      <c r="G173" s="2">
        <f t="shared" si="0"/>
        <v>815929.85556000005</v>
      </c>
      <c r="H173" s="2">
        <f t="shared" si="1"/>
        <v>0.12000000034458935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67007.25</v>
      </c>
      <c r="D174" s="1">
        <f>'PR-RAS'!E178</f>
        <v>93418.74</v>
      </c>
      <c r="E174" s="1">
        <v>0</v>
      </c>
      <c r="F174" s="1">
        <v>0</v>
      </c>
      <c r="G174" s="2">
        <f t="shared" si="0"/>
        <v>43915.138289999995</v>
      </c>
      <c r="H174" s="2">
        <f t="shared" si="1"/>
        <v>0.50999999999476131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351638.56</v>
      </c>
      <c r="D175" s="1">
        <f>'PR-RAS'!E179</f>
        <v>469786.81</v>
      </c>
      <c r="E175" s="1">
        <v>0</v>
      </c>
      <c r="F175" s="1">
        <v>0</v>
      </c>
      <c r="G175" s="2">
        <f t="shared" si="0"/>
        <v>224670.91931999999</v>
      </c>
      <c r="H175" s="2">
        <f t="shared" si="1"/>
        <v>0.63000000000465661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67001.38</v>
      </c>
      <c r="D176" s="1">
        <f>'PR-RAS'!E180</f>
        <v>83030.17</v>
      </c>
      <c r="E176" s="1">
        <v>0</v>
      </c>
      <c r="F176" s="1">
        <v>0</v>
      </c>
      <c r="G176" s="2">
        <f t="shared" si="0"/>
        <v>40785.800999999999</v>
      </c>
      <c r="H176" s="2">
        <f t="shared" si="1"/>
        <v>0.55000000000291038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610787.16</v>
      </c>
      <c r="D177" s="1">
        <f>'PR-RAS'!E181</f>
        <v>650970.68999999994</v>
      </c>
      <c r="E177" s="1">
        <v>0</v>
      </c>
      <c r="F177" s="1">
        <v>0</v>
      </c>
      <c r="G177" s="2">
        <f t="shared" si="0"/>
        <v>336640.22304000001</v>
      </c>
      <c r="H177" s="2">
        <f t="shared" si="1"/>
        <v>0.47000000008847564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8853.3799999999992</v>
      </c>
      <c r="D178" s="1">
        <f>'PR-RAS'!E182</f>
        <v>9291.5499999999993</v>
      </c>
      <c r="E178" s="1">
        <v>0</v>
      </c>
      <c r="F178" s="1">
        <v>0</v>
      </c>
      <c r="G178" s="2">
        <f t="shared" si="0"/>
        <v>4856.2569599999988</v>
      </c>
      <c r="H178" s="2">
        <f t="shared" si="1"/>
        <v>0.82999999999992724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30669.82</v>
      </c>
      <c r="D179" s="1">
        <f>'PR-RAS'!E183</f>
        <v>45334.65</v>
      </c>
      <c r="E179" s="1">
        <v>0</v>
      </c>
      <c r="F179" s="1">
        <v>0</v>
      </c>
      <c r="G179" s="2">
        <f t="shared" si="0"/>
        <v>21598.363359999999</v>
      </c>
      <c r="H179" s="2">
        <f t="shared" si="1"/>
        <v>0.52999999999883585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125650.08</v>
      </c>
      <c r="D180" s="1">
        <f>'PR-RAS'!E184</f>
        <v>165048.01</v>
      </c>
      <c r="E180" s="1">
        <v>0</v>
      </c>
      <c r="F180" s="1">
        <v>0</v>
      </c>
      <c r="G180" s="2">
        <f t="shared" si="0"/>
        <v>81578.551900000006</v>
      </c>
      <c r="H180" s="2">
        <f t="shared" si="1"/>
        <v>9.0000000011059456E-2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18233.560000000001</v>
      </c>
      <c r="D181" s="1">
        <f>'PR-RAS'!E185</f>
        <v>32881.519999999997</v>
      </c>
      <c r="E181" s="1">
        <v>0</v>
      </c>
      <c r="F181" s="1">
        <v>0</v>
      </c>
      <c r="G181" s="2">
        <f t="shared" si="0"/>
        <v>15119.387999999997</v>
      </c>
      <c r="H181" s="2">
        <f t="shared" si="1"/>
        <v>0.92000000000189175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91006.82</v>
      </c>
      <c r="D182" s="1">
        <f>'PR-RAS'!E186</f>
        <v>136702.97</v>
      </c>
      <c r="E182" s="1">
        <v>0</v>
      </c>
      <c r="F182" s="1">
        <v>0</v>
      </c>
      <c r="G182" s="2">
        <f t="shared" si="0"/>
        <v>65958.709560000003</v>
      </c>
      <c r="H182" s="2">
        <f t="shared" si="1"/>
        <v>0.20999999999185093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1453.6</v>
      </c>
      <c r="D183" s="1">
        <f>'PR-RAS'!E187</f>
        <v>1281.42</v>
      </c>
      <c r="E183" s="1">
        <v>0</v>
      </c>
      <c r="F183" s="1">
        <v>0</v>
      </c>
      <c r="G183" s="2">
        <f t="shared" si="0"/>
        <v>730.99207999999999</v>
      </c>
      <c r="H183" s="2">
        <f t="shared" si="1"/>
        <v>0.82000000000016371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252516.34999999998</v>
      </c>
      <c r="D184" s="1">
        <f>'PR-RAS'!E188</f>
        <v>300500.09999999998</v>
      </c>
      <c r="E184" s="1">
        <v>0</v>
      </c>
      <c r="F184" s="1">
        <v>0</v>
      </c>
      <c r="G184" s="2">
        <f t="shared" si="0"/>
        <v>156193.52864999999</v>
      </c>
      <c r="H184" s="2">
        <f t="shared" si="1"/>
        <v>0.44999999995343387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77769.98</v>
      </c>
      <c r="D185" s="1">
        <f>'PR-RAS'!E189</f>
        <v>73115.58</v>
      </c>
      <c r="E185" s="1">
        <v>0</v>
      </c>
      <c r="F185" s="1">
        <v>0</v>
      </c>
      <c r="G185" s="2">
        <f t="shared" si="0"/>
        <v>41216.209760000005</v>
      </c>
      <c r="H185" s="2">
        <f t="shared" si="1"/>
        <v>0.44000000000232831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15840.71</v>
      </c>
      <c r="D186" s="1">
        <f>'PR-RAS'!E190</f>
        <v>17340.32</v>
      </c>
      <c r="E186" s="1">
        <v>0</v>
      </c>
      <c r="F186" s="1">
        <v>0</v>
      </c>
      <c r="G186" s="2">
        <f t="shared" si="0"/>
        <v>9346.4497499999998</v>
      </c>
      <c r="H186" s="2">
        <f t="shared" si="1"/>
        <v>0.61000000000058208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44212.11</v>
      </c>
      <c r="D187" s="1">
        <f>'PR-RAS'!E191</f>
        <v>67360.460000000006</v>
      </c>
      <c r="E187" s="1">
        <v>0</v>
      </c>
      <c r="F187" s="1">
        <v>0</v>
      </c>
      <c r="G187" s="2">
        <f t="shared" si="0"/>
        <v>33281.543580000005</v>
      </c>
      <c r="H187" s="2">
        <f t="shared" si="1"/>
        <v>0.57000000000698492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5467.91</v>
      </c>
      <c r="D188" s="1">
        <f>'PR-RAS'!E192</f>
        <v>4463.25</v>
      </c>
      <c r="E188" s="1">
        <v>0</v>
      </c>
      <c r="F188" s="1">
        <v>0</v>
      </c>
      <c r="G188" s="2">
        <f t="shared" si="0"/>
        <v>2691.7546699999998</v>
      </c>
      <c r="H188" s="2">
        <f t="shared" si="1"/>
        <v>0.34000000000014552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11698.57</v>
      </c>
      <c r="D189" s="1">
        <f>'PR-RAS'!E193</f>
        <v>12189.45</v>
      </c>
      <c r="E189" s="1">
        <v>0</v>
      </c>
      <c r="F189" s="1">
        <v>0</v>
      </c>
      <c r="G189" s="2">
        <f t="shared" si="0"/>
        <v>6782.5643600000003</v>
      </c>
      <c r="H189" s="2">
        <f t="shared" si="1"/>
        <v>0.88000000000101863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512.04999999999995</v>
      </c>
      <c r="D190" s="1">
        <f>'PR-RAS'!E194</f>
        <v>0</v>
      </c>
      <c r="E190" s="1">
        <v>0</v>
      </c>
      <c r="F190" s="1">
        <v>0</v>
      </c>
      <c r="G190" s="2">
        <f t="shared" si="0"/>
        <v>96.777449999999988</v>
      </c>
      <c r="H190" s="2">
        <f t="shared" si="1"/>
        <v>4.9999999999954525E-2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97015.02</v>
      </c>
      <c r="D191" s="1">
        <f>'PR-RAS'!E195</f>
        <v>126031.03999999999</v>
      </c>
      <c r="E191" s="1">
        <v>0</v>
      </c>
      <c r="F191" s="1">
        <v>0</v>
      </c>
      <c r="G191" s="2">
        <f t="shared" si="0"/>
        <v>66324.64899999999</v>
      </c>
      <c r="H191" s="2">
        <f t="shared" si="1"/>
        <v>5.9999999997671694E-2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33644.53</v>
      </c>
      <c r="D192" s="1">
        <f>'PR-RAS'!E196</f>
        <v>81034.200000000012</v>
      </c>
      <c r="E192" s="1">
        <v>0</v>
      </c>
      <c r="F192" s="1">
        <v>0</v>
      </c>
      <c r="G192" s="2">
        <f t="shared" si="0"/>
        <v>37381.169630000004</v>
      </c>
      <c r="H192" s="2">
        <f t="shared" si="1"/>
        <v>0.67000000001280569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14041.49</v>
      </c>
      <c r="D198" s="1">
        <f>'PR-RAS'!E202</f>
        <v>67675.38</v>
      </c>
      <c r="E198" s="1">
        <v>0</v>
      </c>
      <c r="F198" s="1">
        <v>0</v>
      </c>
      <c r="G198" s="2">
        <f t="shared" si="0"/>
        <v>29430.273250000002</v>
      </c>
      <c r="H198" s="2">
        <f t="shared" si="1"/>
        <v>0.87000000000443833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14041.49</v>
      </c>
      <c r="D201" s="1">
        <f>'PR-RAS'!E205</f>
        <v>67675.38</v>
      </c>
      <c r="E201" s="1">
        <v>0</v>
      </c>
      <c r="F201" s="1">
        <v>0</v>
      </c>
      <c r="G201" s="2">
        <f t="shared" si="0"/>
        <v>29878.45</v>
      </c>
      <c r="H201" s="2">
        <f t="shared" si="1"/>
        <v>0.87000000000443833</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19603.04</v>
      </c>
      <c r="D206" s="1">
        <f>'PR-RAS'!E210</f>
        <v>13358.820000000002</v>
      </c>
      <c r="E206" s="1">
        <v>0</v>
      </c>
      <c r="F206" s="1">
        <v>0</v>
      </c>
      <c r="G206" s="2">
        <f t="shared" si="0"/>
        <v>9495.7394000000004</v>
      </c>
      <c r="H206" s="2">
        <f t="shared" si="1"/>
        <v>0.21999999999934516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19579.88</v>
      </c>
      <c r="D207" s="1">
        <f>'PR-RAS'!E211</f>
        <v>13290.28</v>
      </c>
      <c r="E207" s="1">
        <v>0</v>
      </c>
      <c r="F207" s="1">
        <v>0</v>
      </c>
      <c r="G207" s="2">
        <f t="shared" si="0"/>
        <v>9509.0506399999995</v>
      </c>
      <c r="H207" s="2">
        <f t="shared" si="1"/>
        <v>0.3999999999996362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20.37</v>
      </c>
      <c r="D208" s="1">
        <f>'PR-RAS'!E212</f>
        <v>0</v>
      </c>
      <c r="E208" s="1">
        <v>0</v>
      </c>
      <c r="F208" s="1">
        <v>0</v>
      </c>
      <c r="G208" s="2">
        <f t="shared" si="0"/>
        <v>4.2165900000000001</v>
      </c>
      <c r="H208" s="2">
        <f t="shared" si="1"/>
        <v>0.37000000000000099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2.79</v>
      </c>
      <c r="D209" s="1">
        <f>'PR-RAS'!E213</f>
        <v>68.540000000000006</v>
      </c>
      <c r="E209" s="1">
        <v>0</v>
      </c>
      <c r="F209" s="1">
        <v>0</v>
      </c>
      <c r="G209" s="2">
        <f t="shared" si="0"/>
        <v>29.092959999999998</v>
      </c>
      <c r="H209" s="2">
        <f t="shared" si="1"/>
        <v>0.66999999999999371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427835.61000000004</v>
      </c>
      <c r="D211" s="1">
        <f>'PR-RAS'!E215</f>
        <v>578225.94999999995</v>
      </c>
      <c r="E211" s="1">
        <v>0</v>
      </c>
      <c r="F211" s="1">
        <v>0</v>
      </c>
      <c r="G211" s="2">
        <f t="shared" si="0"/>
        <v>332700.37709999998</v>
      </c>
      <c r="H211" s="2">
        <f t="shared" si="1"/>
        <v>0.44000000000232831</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427835.61000000004</v>
      </c>
      <c r="D215" s="1">
        <f>'PR-RAS'!E219</f>
        <v>578225.94999999995</v>
      </c>
      <c r="E215" s="1">
        <v>0</v>
      </c>
      <c r="F215" s="1">
        <v>0</v>
      </c>
      <c r="G215" s="2">
        <f t="shared" si="0"/>
        <v>339037.52714000002</v>
      </c>
      <c r="H215" s="2">
        <f t="shared" si="1"/>
        <v>0.44000000000232831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380561.15</v>
      </c>
      <c r="D217" s="1">
        <f>'PR-RAS'!E221</f>
        <v>544472</v>
      </c>
      <c r="E217" s="1">
        <v>0</v>
      </c>
      <c r="F217" s="1">
        <v>0</v>
      </c>
      <c r="G217" s="2">
        <f t="shared" si="0"/>
        <v>317413.11239999998</v>
      </c>
      <c r="H217" s="2">
        <f t="shared" si="1"/>
        <v>0.15000000002328306</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47274.46</v>
      </c>
      <c r="D218" s="1">
        <f>'PR-RAS'!E222</f>
        <v>33753.949999999997</v>
      </c>
      <c r="E218" s="1">
        <v>0</v>
      </c>
      <c r="F218" s="1">
        <v>0</v>
      </c>
      <c r="G218" s="2">
        <f t="shared" si="0"/>
        <v>24907.772119999998</v>
      </c>
      <c r="H218" s="2">
        <f t="shared" si="1"/>
        <v>0.51000000000203727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111314.41999999998</v>
      </c>
      <c r="D220" s="1">
        <f>'PR-RAS'!E224</f>
        <v>37606.75</v>
      </c>
      <c r="E220" s="1">
        <v>0</v>
      </c>
      <c r="F220" s="1">
        <v>0</v>
      </c>
      <c r="G220" s="2">
        <f t="shared" si="0"/>
        <v>40849.614479999997</v>
      </c>
      <c r="H220" s="2">
        <f t="shared" si="1"/>
        <v>0.66999999998370185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15669.4</v>
      </c>
      <c r="D227" s="1">
        <f>'PR-RAS'!E231</f>
        <v>16245.23</v>
      </c>
      <c r="E227" s="1">
        <v>0</v>
      </c>
      <c r="F227" s="1">
        <v>0</v>
      </c>
      <c r="G227" s="2">
        <f t="shared" si="0"/>
        <v>10884.128360000001</v>
      </c>
      <c r="H227" s="2">
        <f t="shared" si="1"/>
        <v>0.62999999999919964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15669.4</v>
      </c>
      <c r="D228" s="1">
        <f>'PR-RAS'!E232</f>
        <v>12250.48</v>
      </c>
      <c r="E228" s="1">
        <v>0</v>
      </c>
      <c r="F228" s="1">
        <v>0</v>
      </c>
      <c r="G228" s="2">
        <f t="shared" si="0"/>
        <v>9118.6717200000003</v>
      </c>
      <c r="H228" s="2">
        <f t="shared" si="1"/>
        <v>0.87999999999919964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3994.75</v>
      </c>
      <c r="E229" s="1">
        <v>0</v>
      </c>
      <c r="F229" s="1">
        <v>0</v>
      </c>
      <c r="G229" s="2">
        <f t="shared" si="0"/>
        <v>1821.606</v>
      </c>
      <c r="H229" s="2">
        <f t="shared" si="1"/>
        <v>0.25</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95645.01999999999</v>
      </c>
      <c r="D232" s="1">
        <f>'PR-RAS'!E236</f>
        <v>21361.52</v>
      </c>
      <c r="E232" s="1">
        <v>0</v>
      </c>
      <c r="F232" s="1">
        <v>0</v>
      </c>
      <c r="G232" s="2">
        <f t="shared" si="0"/>
        <v>31963.021860000001</v>
      </c>
      <c r="H232" s="2">
        <f t="shared" si="1"/>
        <v>0.49999999998908606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90828.01</v>
      </c>
      <c r="D233" s="1">
        <f>'PR-RAS'!E237</f>
        <v>21361.52</v>
      </c>
      <c r="E233" s="1">
        <v>0</v>
      </c>
      <c r="F233" s="1">
        <v>0</v>
      </c>
      <c r="G233" s="2">
        <f t="shared" si="0"/>
        <v>30983.8436</v>
      </c>
      <c r="H233" s="2">
        <f t="shared" si="1"/>
        <v>0.48999999999432475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4817.01</v>
      </c>
      <c r="D234" s="1">
        <f>'PR-RAS'!E238</f>
        <v>0</v>
      </c>
      <c r="E234" s="1">
        <v>0</v>
      </c>
      <c r="F234" s="1">
        <v>0</v>
      </c>
      <c r="G234" s="2">
        <f t="shared" si="0"/>
        <v>1122.3633300000001</v>
      </c>
      <c r="H234" s="2">
        <f t="shared" si="1"/>
        <v>1.0000000000218279E-2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409928.51</v>
      </c>
      <c r="D248" s="1">
        <f>'PR-RAS'!E252</f>
        <v>539993.58000000007</v>
      </c>
      <c r="E248" s="1">
        <v>0</v>
      </c>
      <c r="F248" s="1">
        <v>0</v>
      </c>
      <c r="G248" s="2">
        <f t="shared" si="0"/>
        <v>368009.17049000005</v>
      </c>
      <c r="H248" s="2">
        <f t="shared" si="1"/>
        <v>0.90999999991618097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409928.51</v>
      </c>
      <c r="D255" s="1">
        <f>'PR-RAS'!E259</f>
        <v>539993.58000000007</v>
      </c>
      <c r="E255" s="1">
        <v>0</v>
      </c>
      <c r="F255" s="1">
        <v>0</v>
      </c>
      <c r="G255" s="2">
        <f t="shared" si="0"/>
        <v>378438.58018000005</v>
      </c>
      <c r="H255" s="2">
        <f t="shared" si="1"/>
        <v>0.90999999991618097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266745.90999999997</v>
      </c>
      <c r="D256" s="1">
        <f>'PR-RAS'!E260</f>
        <v>270463.26</v>
      </c>
      <c r="E256" s="1">
        <v>0</v>
      </c>
      <c r="F256" s="1">
        <v>0</v>
      </c>
      <c r="G256" s="2">
        <f t="shared" si="0"/>
        <v>205956.46964999998</v>
      </c>
      <c r="H256" s="2">
        <f t="shared" si="1"/>
        <v>0.3500000000349246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143182.6</v>
      </c>
      <c r="D257" s="1">
        <f>'PR-RAS'!E261</f>
        <v>269530.32</v>
      </c>
      <c r="E257" s="1">
        <v>0</v>
      </c>
      <c r="F257" s="1">
        <v>0</v>
      </c>
      <c r="G257" s="2">
        <f t="shared" si="0"/>
        <v>174654.26944</v>
      </c>
      <c r="H257" s="2">
        <f t="shared" si="1"/>
        <v>0.72000000000116415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691279.4800000001</v>
      </c>
      <c r="D259" s="1">
        <f>'PR-RAS'!E263</f>
        <v>396771.92</v>
      </c>
      <c r="E259" s="1">
        <v>0</v>
      </c>
      <c r="F259" s="1">
        <v>0</v>
      </c>
      <c r="G259" s="2">
        <f t="shared" si="0"/>
        <v>383084.41656000004</v>
      </c>
      <c r="H259" s="2">
        <f t="shared" si="1"/>
        <v>0.56000000011408702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604943.92000000004</v>
      </c>
      <c r="D260" s="1">
        <f>'PR-RAS'!E264</f>
        <v>395691.87</v>
      </c>
      <c r="E260" s="1">
        <v>0</v>
      </c>
      <c r="F260" s="1">
        <v>0</v>
      </c>
      <c r="G260" s="2">
        <f t="shared" si="0"/>
        <v>361648.86394000007</v>
      </c>
      <c r="H260" s="2">
        <f t="shared" si="1"/>
        <v>0.2099999999627471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603023.56000000006</v>
      </c>
      <c r="D261" s="1">
        <f>'PR-RAS'!E265</f>
        <v>390484.63</v>
      </c>
      <c r="E261" s="1">
        <v>0</v>
      </c>
      <c r="F261" s="1">
        <v>0</v>
      </c>
      <c r="G261" s="2">
        <f t="shared" si="0"/>
        <v>359838.13320000004</v>
      </c>
      <c r="H261" s="2">
        <f t="shared" si="1"/>
        <v>0.80999999993946403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1920.36</v>
      </c>
      <c r="D262" s="1">
        <f>'PR-RAS'!E266</f>
        <v>5207.24</v>
      </c>
      <c r="E262" s="1">
        <v>0</v>
      </c>
      <c r="F262" s="1">
        <v>0</v>
      </c>
      <c r="G262" s="2">
        <f t="shared" si="0"/>
        <v>3219.3932400000003</v>
      </c>
      <c r="H262" s="2">
        <f t="shared" si="1"/>
        <v>0.59999999999968168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2340.3000000000002</v>
      </c>
      <c r="D264" s="1">
        <f>'PR-RAS'!E268</f>
        <v>0</v>
      </c>
      <c r="E264" s="1">
        <v>0</v>
      </c>
      <c r="F264" s="1">
        <v>0</v>
      </c>
      <c r="G264" s="2">
        <f t="shared" si="0"/>
        <v>615.49890000000005</v>
      </c>
      <c r="H264" s="2">
        <f t="shared" si="1"/>
        <v>0.3000000000001819</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530.89</v>
      </c>
      <c r="D265" s="1">
        <f>'PR-RAS'!E269</f>
        <v>0</v>
      </c>
      <c r="E265" s="1">
        <v>0</v>
      </c>
      <c r="F265" s="1">
        <v>0</v>
      </c>
      <c r="G265" s="2">
        <f t="shared" ref="G265:G521" si="8">(B265/1000)*(C265*1+D265*2)</f>
        <v>140.15496000000002</v>
      </c>
      <c r="H265" s="2">
        <f t="shared" ref="H265:H521" si="9">ABS(C265-ROUND(C265,0))+ABS(D265-ROUND(D265,0))</f>
        <v>0.11000000000001364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1809.41</v>
      </c>
      <c r="D266" s="1">
        <f>'PR-RAS'!E270</f>
        <v>0</v>
      </c>
      <c r="E266" s="1">
        <v>0</v>
      </c>
      <c r="F266" s="1">
        <v>0</v>
      </c>
      <c r="G266" s="2">
        <f t="shared" si="8"/>
        <v>479.49365000000006</v>
      </c>
      <c r="H266" s="2">
        <f t="shared" si="9"/>
        <v>0.41000000000008185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83995.26</v>
      </c>
      <c r="D275" s="1">
        <f>'PR-RAS'!E279</f>
        <v>1080.05</v>
      </c>
      <c r="E275" s="1">
        <v>0</v>
      </c>
      <c r="F275" s="1">
        <v>0</v>
      </c>
      <c r="G275" s="2">
        <f t="shared" si="8"/>
        <v>23606.568640000001</v>
      </c>
      <c r="H275" s="2">
        <f t="shared" si="9"/>
        <v>0.30999999999471584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83995.26</v>
      </c>
      <c r="D277" s="1">
        <f>'PR-RAS'!E281</f>
        <v>1080.05</v>
      </c>
      <c r="E277" s="1">
        <v>0</v>
      </c>
      <c r="F277" s="1">
        <v>0</v>
      </c>
      <c r="G277" s="2">
        <f t="shared" si="8"/>
        <v>23778.879360000003</v>
      </c>
      <c r="H277" s="2">
        <f t="shared" si="9"/>
        <v>0.30999999999471584</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4518536.8100000005</v>
      </c>
      <c r="D285" s="1">
        <f>'PR-RAS'!E289</f>
        <v>5302844.0100000007</v>
      </c>
      <c r="E285" s="1">
        <v>0</v>
      </c>
      <c r="F285" s="1">
        <v>0</v>
      </c>
      <c r="G285" s="2">
        <f t="shared" si="8"/>
        <v>4295279.8517200006</v>
      </c>
      <c r="H285" s="2">
        <f t="shared" si="9"/>
        <v>0.20000000018626451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612549.41999999993</v>
      </c>
      <c r="D286" s="1">
        <f>'PR-RAS'!E290</f>
        <v>765382.77000000048</v>
      </c>
      <c r="E286" s="1">
        <v>0</v>
      </c>
      <c r="F286" s="1">
        <v>0</v>
      </c>
      <c r="G286" s="2">
        <f t="shared" si="8"/>
        <v>610844.76360000018</v>
      </c>
      <c r="H286" s="2">
        <f t="shared" si="9"/>
        <v>0.64999999944120646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130032.78</v>
      </c>
      <c r="D288" s="1">
        <f>'PR-RAS'!E292</f>
        <v>0</v>
      </c>
      <c r="E288" s="1">
        <v>0</v>
      </c>
      <c r="F288" s="1">
        <v>0</v>
      </c>
      <c r="G288" s="2">
        <f t="shared" si="8"/>
        <v>37319.407859999999</v>
      </c>
      <c r="H288" s="2">
        <f t="shared" si="9"/>
        <v>0.22000000000116415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22141.9</v>
      </c>
      <c r="E289" s="1">
        <v>0</v>
      </c>
      <c r="F289" s="1">
        <v>0</v>
      </c>
      <c r="G289" s="2">
        <f t="shared" si="8"/>
        <v>12753.734399999999</v>
      </c>
      <c r="H289" s="2">
        <f t="shared" si="9"/>
        <v>9.9999999998544808E-2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126234.46</v>
      </c>
      <c r="D290" s="1">
        <f>'PR-RAS'!E294</f>
        <v>185094.13</v>
      </c>
      <c r="E290" s="1">
        <v>0</v>
      </c>
      <c r="F290" s="1">
        <v>0</v>
      </c>
      <c r="G290" s="2">
        <f t="shared" si="8"/>
        <v>143466.16608</v>
      </c>
      <c r="H290" s="2">
        <f t="shared" si="9"/>
        <v>0.59000000001105946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2935.36</v>
      </c>
      <c r="E291" s="1">
        <v>0</v>
      </c>
      <c r="F291" s="1">
        <v>0</v>
      </c>
      <c r="G291" s="2">
        <f t="shared" si="8"/>
        <v>1702.5088000000001</v>
      </c>
      <c r="H291" s="2">
        <f t="shared" si="9"/>
        <v>0.36000000000012733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894645.77999999991</v>
      </c>
      <c r="D293" s="1">
        <f>'PR-RAS'!E298</f>
        <v>873922.8</v>
      </c>
      <c r="E293" s="1">
        <v>0</v>
      </c>
      <c r="F293" s="1">
        <v>0</v>
      </c>
      <c r="G293" s="2">
        <f t="shared" si="8"/>
        <v>771607.48295999994</v>
      </c>
      <c r="H293" s="2">
        <f t="shared" si="9"/>
        <v>0.42000000004190952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894218.59</v>
      </c>
      <c r="D294" s="1">
        <f>'PR-RAS'!E299</f>
        <v>873810</v>
      </c>
      <c r="E294" s="1">
        <v>0</v>
      </c>
      <c r="F294" s="1">
        <v>0</v>
      </c>
      <c r="G294" s="2">
        <f t="shared" si="8"/>
        <v>774058.70686999988</v>
      </c>
      <c r="H294" s="2">
        <f t="shared" si="9"/>
        <v>0.41000000003259629</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894218.59</v>
      </c>
      <c r="D295" s="1">
        <f>'PR-RAS'!E300</f>
        <v>873810</v>
      </c>
      <c r="E295" s="1">
        <v>0</v>
      </c>
      <c r="F295" s="1">
        <v>0</v>
      </c>
      <c r="G295" s="2">
        <f t="shared" si="8"/>
        <v>776700.54545999994</v>
      </c>
      <c r="H295" s="2">
        <f t="shared" si="9"/>
        <v>0.41000000003259629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894218.59</v>
      </c>
      <c r="D296" s="1">
        <f>'PR-RAS'!E301</f>
        <v>873810</v>
      </c>
      <c r="E296" s="1">
        <v>0</v>
      </c>
      <c r="F296" s="1">
        <v>0</v>
      </c>
      <c r="G296" s="2">
        <f t="shared" si="8"/>
        <v>779342.38404999988</v>
      </c>
      <c r="H296" s="2">
        <f t="shared" si="9"/>
        <v>0.41000000003259629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427.19</v>
      </c>
      <c r="D306" s="1">
        <f>'PR-RAS'!E311</f>
        <v>112.8</v>
      </c>
      <c r="E306" s="1">
        <v>0</v>
      </c>
      <c r="F306" s="1">
        <v>0</v>
      </c>
      <c r="G306" s="2">
        <f t="shared" si="8"/>
        <v>199.10094999999998</v>
      </c>
      <c r="H306" s="2">
        <f t="shared" si="9"/>
        <v>0.39000000000000057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427.19</v>
      </c>
      <c r="D307" s="1">
        <f>'PR-RAS'!E312</f>
        <v>0</v>
      </c>
      <c r="E307" s="1">
        <v>0</v>
      </c>
      <c r="F307" s="1">
        <v>0</v>
      </c>
      <c r="G307" s="2">
        <f t="shared" si="8"/>
        <v>130.72013999999999</v>
      </c>
      <c r="H307" s="2">
        <f t="shared" si="9"/>
        <v>0.18999999999999773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0.42</v>
      </c>
      <c r="D308" s="1">
        <f>'PR-RAS'!E313</f>
        <v>0</v>
      </c>
      <c r="E308" s="1">
        <v>0</v>
      </c>
      <c r="F308" s="1">
        <v>0</v>
      </c>
      <c r="G308" s="2">
        <f t="shared" si="8"/>
        <v>0.12894</v>
      </c>
      <c r="H308" s="2">
        <f t="shared" si="9"/>
        <v>0.42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426.77</v>
      </c>
      <c r="D311" s="1">
        <f>'PR-RAS'!E316</f>
        <v>0</v>
      </c>
      <c r="E311" s="1">
        <v>0</v>
      </c>
      <c r="F311" s="1">
        <v>0</v>
      </c>
      <c r="G311" s="2">
        <f t="shared" si="8"/>
        <v>132.2987</v>
      </c>
      <c r="H311" s="2">
        <f t="shared" si="9"/>
        <v>0.23000000000001819</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112.8</v>
      </c>
      <c r="E321" s="1">
        <v>0</v>
      </c>
      <c r="F321" s="1">
        <v>0</v>
      </c>
      <c r="G321" s="2">
        <f t="shared" si="8"/>
        <v>72.191999999999993</v>
      </c>
      <c r="H321" s="2">
        <f t="shared" si="9"/>
        <v>0.20000000000000284</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112.8</v>
      </c>
      <c r="E322" s="1">
        <v>0</v>
      </c>
      <c r="F322" s="1">
        <v>0</v>
      </c>
      <c r="G322" s="2">
        <f t="shared" si="8"/>
        <v>72.417599999999993</v>
      </c>
      <c r="H322" s="2">
        <f t="shared" si="9"/>
        <v>0.20000000000000284</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1485922.1400000004</v>
      </c>
      <c r="D345" s="1">
        <f>'PR-RAS'!E350</f>
        <v>2231521.3200000003</v>
      </c>
      <c r="E345" s="1">
        <v>0</v>
      </c>
      <c r="F345" s="1">
        <v>0</v>
      </c>
      <c r="G345" s="2">
        <f t="shared" si="8"/>
        <v>2046443.8843200002</v>
      </c>
      <c r="H345" s="2">
        <f t="shared" si="9"/>
        <v>0.46000000066123903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99542.11</v>
      </c>
      <c r="D346" s="1">
        <f>'PR-RAS'!E351</f>
        <v>0</v>
      </c>
      <c r="E346" s="1">
        <v>0</v>
      </c>
      <c r="F346" s="1">
        <v>0</v>
      </c>
      <c r="G346" s="2">
        <f t="shared" si="8"/>
        <v>34342.027949999996</v>
      </c>
      <c r="H346" s="2">
        <f t="shared" si="9"/>
        <v>0.11000000000058208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99542.11</v>
      </c>
      <c r="D347" s="1">
        <f>'PR-RAS'!E352</f>
        <v>0</v>
      </c>
      <c r="E347" s="1">
        <v>0</v>
      </c>
      <c r="F347" s="1">
        <v>0</v>
      </c>
      <c r="G347" s="2">
        <f t="shared" si="8"/>
        <v>34441.570059999998</v>
      </c>
      <c r="H347" s="2">
        <f t="shared" si="9"/>
        <v>0.11000000000058208</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99542.11</v>
      </c>
      <c r="D348" s="1">
        <f>'PR-RAS'!E353</f>
        <v>0</v>
      </c>
      <c r="E348" s="1">
        <v>0</v>
      </c>
      <c r="F348" s="1">
        <v>0</v>
      </c>
      <c r="G348" s="2">
        <f t="shared" si="8"/>
        <v>34541.11217</v>
      </c>
      <c r="H348" s="2">
        <f t="shared" si="9"/>
        <v>0.11000000000058208</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1299658.9200000002</v>
      </c>
      <c r="D358" s="1">
        <f>'PR-RAS'!E363</f>
        <v>2195031.08</v>
      </c>
      <c r="E358" s="1">
        <v>0</v>
      </c>
      <c r="F358" s="1">
        <v>0</v>
      </c>
      <c r="G358" s="2">
        <f t="shared" si="8"/>
        <v>2031230.4255599999</v>
      </c>
      <c r="H358" s="2">
        <f t="shared" si="9"/>
        <v>0.15999999991618097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1085170.1400000001</v>
      </c>
      <c r="D359" s="1">
        <f>'PR-RAS'!E364</f>
        <v>1597470.12</v>
      </c>
      <c r="E359" s="1">
        <v>0</v>
      </c>
      <c r="F359" s="1">
        <v>0</v>
      </c>
      <c r="G359" s="2">
        <f t="shared" si="8"/>
        <v>1532279.5160400001</v>
      </c>
      <c r="H359" s="2">
        <f t="shared" si="9"/>
        <v>0.26000000024214387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399897.62</v>
      </c>
      <c r="D361" s="1">
        <f>'PR-RAS'!E366</f>
        <v>1049062.8400000001</v>
      </c>
      <c r="E361" s="1">
        <v>0</v>
      </c>
      <c r="F361" s="1">
        <v>0</v>
      </c>
      <c r="G361" s="2">
        <f t="shared" si="8"/>
        <v>899288.38800000004</v>
      </c>
      <c r="H361" s="2">
        <f t="shared" si="9"/>
        <v>0.53999999992083758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92483.839999999997</v>
      </c>
      <c r="D362" s="1">
        <f>'PR-RAS'!E367</f>
        <v>0</v>
      </c>
      <c r="E362" s="1">
        <v>0</v>
      </c>
      <c r="F362" s="1">
        <v>0</v>
      </c>
      <c r="G362" s="2">
        <f t="shared" si="8"/>
        <v>33386.666239999999</v>
      </c>
      <c r="H362" s="2">
        <f t="shared" si="9"/>
        <v>0.16000000000349246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592788.68000000005</v>
      </c>
      <c r="D363" s="1">
        <f>'PR-RAS'!E368</f>
        <v>548407.28</v>
      </c>
      <c r="E363" s="1">
        <v>0</v>
      </c>
      <c r="F363" s="1">
        <v>0</v>
      </c>
      <c r="G363" s="2">
        <f t="shared" si="8"/>
        <v>611636.37288000004</v>
      </c>
      <c r="H363" s="2">
        <f t="shared" si="9"/>
        <v>0.59999999997671694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69094.36</v>
      </c>
      <c r="D364" s="1">
        <f>'PR-RAS'!E369</f>
        <v>269377.59000000003</v>
      </c>
      <c r="E364" s="1">
        <v>0</v>
      </c>
      <c r="F364" s="1">
        <v>0</v>
      </c>
      <c r="G364" s="2">
        <f t="shared" si="8"/>
        <v>220649.38302000001</v>
      </c>
      <c r="H364" s="2">
        <f t="shared" si="9"/>
        <v>0.76999999997497071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29866.99</v>
      </c>
      <c r="D365" s="1">
        <f>'PR-RAS'!E370</f>
        <v>162177.16</v>
      </c>
      <c r="E365" s="1">
        <v>0</v>
      </c>
      <c r="F365" s="1">
        <v>0</v>
      </c>
      <c r="G365" s="2">
        <f t="shared" si="8"/>
        <v>128936.55683999999</v>
      </c>
      <c r="H365" s="2">
        <f t="shared" si="9"/>
        <v>0.17000000000189175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2649.88</v>
      </c>
      <c r="D366" s="1">
        <f>'PR-RAS'!E371</f>
        <v>34192.99</v>
      </c>
      <c r="E366" s="1">
        <v>0</v>
      </c>
      <c r="F366" s="1">
        <v>0</v>
      </c>
      <c r="G366" s="2">
        <f t="shared" si="8"/>
        <v>25928.088899999999</v>
      </c>
      <c r="H366" s="2">
        <f t="shared" si="9"/>
        <v>0.13000000000192813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12026.66</v>
      </c>
      <c r="D367" s="1">
        <f>'PR-RAS'!E372</f>
        <v>28255.54</v>
      </c>
      <c r="E367" s="1">
        <v>0</v>
      </c>
      <c r="F367" s="1">
        <v>0</v>
      </c>
      <c r="G367" s="2">
        <f t="shared" si="8"/>
        <v>25084.812840000002</v>
      </c>
      <c r="H367" s="2">
        <f t="shared" si="9"/>
        <v>0.7999999999992724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8662.01</v>
      </c>
      <c r="D369" s="1">
        <f>'PR-RAS'!E374</f>
        <v>5921.25</v>
      </c>
      <c r="E369" s="1">
        <v>0</v>
      </c>
      <c r="F369" s="1">
        <v>0</v>
      </c>
      <c r="G369" s="2">
        <f t="shared" si="8"/>
        <v>7545.6596800000007</v>
      </c>
      <c r="H369" s="2">
        <f t="shared" si="9"/>
        <v>0.26000000000021828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32800</v>
      </c>
      <c r="E370" s="1">
        <v>0</v>
      </c>
      <c r="F370" s="1">
        <v>0</v>
      </c>
      <c r="G370" s="2">
        <f t="shared" si="8"/>
        <v>24206.400000000001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15888.82</v>
      </c>
      <c r="D371" s="1">
        <f>'PR-RAS'!E376</f>
        <v>6030.65</v>
      </c>
      <c r="E371" s="1">
        <v>0</v>
      </c>
      <c r="F371" s="1">
        <v>0</v>
      </c>
      <c r="G371" s="2">
        <f t="shared" si="8"/>
        <v>10341.544399999999</v>
      </c>
      <c r="H371" s="2">
        <f t="shared" si="9"/>
        <v>0.53000000000065484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32741.23</v>
      </c>
      <c r="E373" s="1">
        <v>0</v>
      </c>
      <c r="F373" s="1">
        <v>0</v>
      </c>
      <c r="G373" s="2">
        <f t="shared" si="8"/>
        <v>24359.475119999999</v>
      </c>
      <c r="H373" s="2">
        <f t="shared" si="9"/>
        <v>0.22999999999956344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32741.23</v>
      </c>
      <c r="E374" s="1">
        <v>0</v>
      </c>
      <c r="F374" s="1">
        <v>0</v>
      </c>
      <c r="G374" s="2">
        <f t="shared" si="8"/>
        <v>24424.957579999998</v>
      </c>
      <c r="H374" s="2">
        <f t="shared" si="9"/>
        <v>0.22999999999956344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6856.49</v>
      </c>
      <c r="D378" s="1">
        <f>'PR-RAS'!E383</f>
        <v>17084.830000000002</v>
      </c>
      <c r="E378" s="1">
        <v>0</v>
      </c>
      <c r="F378" s="1">
        <v>0</v>
      </c>
      <c r="G378" s="2">
        <f t="shared" si="8"/>
        <v>15466.858550000001</v>
      </c>
      <c r="H378" s="2">
        <f t="shared" si="9"/>
        <v>0.65999999999803549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6856.49</v>
      </c>
      <c r="D379" s="1">
        <f>'PR-RAS'!E384</f>
        <v>17084.830000000002</v>
      </c>
      <c r="E379" s="1">
        <v>0</v>
      </c>
      <c r="F379" s="1">
        <v>0</v>
      </c>
      <c r="G379" s="2">
        <f t="shared" si="8"/>
        <v>15507.884700000001</v>
      </c>
      <c r="H379" s="2">
        <f t="shared" si="9"/>
        <v>0.65999999999803549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11331.34</v>
      </c>
      <c r="E383" s="1">
        <v>0</v>
      </c>
      <c r="F383" s="1">
        <v>0</v>
      </c>
      <c r="G383" s="2">
        <f t="shared" si="8"/>
        <v>8657.1437600000008</v>
      </c>
      <c r="H383" s="2">
        <f t="shared" si="9"/>
        <v>0.34000000000014552</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11331.34</v>
      </c>
      <c r="E384" s="1">
        <v>0</v>
      </c>
      <c r="F384" s="1">
        <v>0</v>
      </c>
      <c r="G384" s="2">
        <f t="shared" si="8"/>
        <v>8679.8064400000003</v>
      </c>
      <c r="H384" s="2">
        <f t="shared" si="9"/>
        <v>0.34000000000014552</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138537.93</v>
      </c>
      <c r="D386" s="1">
        <f>'PR-RAS'!E391</f>
        <v>267025.96999999997</v>
      </c>
      <c r="E386" s="1">
        <v>0</v>
      </c>
      <c r="F386" s="1">
        <v>0</v>
      </c>
      <c r="G386" s="2">
        <f t="shared" si="8"/>
        <v>258947.09994999995</v>
      </c>
      <c r="H386" s="2">
        <f t="shared" si="9"/>
        <v>0.1000000000349246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1385.5</v>
      </c>
      <c r="D388" s="1">
        <f>'PR-RAS'!E393</f>
        <v>0</v>
      </c>
      <c r="E388" s="1">
        <v>0</v>
      </c>
      <c r="F388" s="1">
        <v>0</v>
      </c>
      <c r="G388" s="2">
        <f t="shared" si="8"/>
        <v>536.18849999999998</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137152.43</v>
      </c>
      <c r="D389" s="1">
        <f>'PR-RAS'!E394</f>
        <v>267025.96999999997</v>
      </c>
      <c r="E389" s="1">
        <v>0</v>
      </c>
      <c r="F389" s="1">
        <v>0</v>
      </c>
      <c r="G389" s="2">
        <f t="shared" si="8"/>
        <v>260427.29555999997</v>
      </c>
      <c r="H389" s="2">
        <f t="shared" si="9"/>
        <v>0.46000000002095476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86721.11</v>
      </c>
      <c r="D397" s="1">
        <f>'PR-RAS'!E402</f>
        <v>36490.239999999998</v>
      </c>
      <c r="E397" s="1">
        <v>0</v>
      </c>
      <c r="F397" s="1">
        <v>0</v>
      </c>
      <c r="G397" s="2">
        <f t="shared" si="8"/>
        <v>63241.829640000004</v>
      </c>
      <c r="H397" s="2">
        <f t="shared" si="9"/>
        <v>0.34999999999854481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79757.39</v>
      </c>
      <c r="D398" s="1">
        <f>'PR-RAS'!E403</f>
        <v>35877.74</v>
      </c>
      <c r="E398" s="1">
        <v>0</v>
      </c>
      <c r="F398" s="1">
        <v>0</v>
      </c>
      <c r="G398" s="2">
        <f t="shared" si="8"/>
        <v>60150.609389999998</v>
      </c>
      <c r="H398" s="2">
        <f t="shared" si="9"/>
        <v>0.65000000000145519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2596.39</v>
      </c>
      <c r="D399" s="1">
        <f>'PR-RAS'!E404</f>
        <v>612.5</v>
      </c>
      <c r="E399" s="1">
        <v>0</v>
      </c>
      <c r="F399" s="1">
        <v>0</v>
      </c>
      <c r="G399" s="2">
        <f t="shared" si="8"/>
        <v>1520.9132200000001</v>
      </c>
      <c r="H399" s="2">
        <f t="shared" si="9"/>
        <v>0.88999999999987267</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4367.33</v>
      </c>
      <c r="D401" s="1">
        <f>'PR-RAS'!E406</f>
        <v>0</v>
      </c>
      <c r="E401" s="1">
        <v>0</v>
      </c>
      <c r="F401" s="1">
        <v>0</v>
      </c>
      <c r="G401" s="2">
        <f t="shared" si="8"/>
        <v>1746.932</v>
      </c>
      <c r="H401" s="2">
        <f t="shared" si="9"/>
        <v>0.32999999999992724</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591276.36000000045</v>
      </c>
      <c r="D403" s="1">
        <f>'PR-RAS'!E408</f>
        <v>1357598.5200000003</v>
      </c>
      <c r="E403" s="1">
        <v>0</v>
      </c>
      <c r="F403" s="1">
        <v>0</v>
      </c>
      <c r="G403" s="2">
        <f t="shared" si="8"/>
        <v>1329202.3068000004</v>
      </c>
      <c r="H403" s="2">
        <f t="shared" si="9"/>
        <v>0.84000000020023435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439484.15</v>
      </c>
      <c r="D405" s="1">
        <f>'PR-RAS'!E410</f>
        <v>110637.41</v>
      </c>
      <c r="E405" s="1">
        <v>0</v>
      </c>
      <c r="F405" s="1">
        <v>0</v>
      </c>
      <c r="G405" s="2">
        <f t="shared" si="8"/>
        <v>266946.62388000003</v>
      </c>
      <c r="H405" s="2">
        <f t="shared" si="9"/>
        <v>0.56000000002677552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487.15</v>
      </c>
      <c r="D406" s="1">
        <f>'PR-RAS'!E411</f>
        <v>487.15</v>
      </c>
      <c r="E406" s="1">
        <v>0</v>
      </c>
      <c r="F406" s="1">
        <v>0</v>
      </c>
      <c r="G406" s="2">
        <f t="shared" si="8"/>
        <v>591.88724999999999</v>
      </c>
      <c r="H406" s="2">
        <f t="shared" si="9"/>
        <v>0.29999999999995453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6025732.0100000007</v>
      </c>
      <c r="D407" s="1">
        <f>'PR-RAS'!E412</f>
        <v>6942149.580000001</v>
      </c>
      <c r="E407" s="1">
        <v>0</v>
      </c>
      <c r="F407" s="1">
        <v>0</v>
      </c>
      <c r="G407" s="2">
        <f t="shared" si="8"/>
        <v>8083472.6550200013</v>
      </c>
      <c r="H407" s="2">
        <f t="shared" si="9"/>
        <v>0.42999999970197678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6004458.9500000011</v>
      </c>
      <c r="D408" s="1">
        <f>'PR-RAS'!E413</f>
        <v>7534365.330000001</v>
      </c>
      <c r="E408" s="1">
        <v>0</v>
      </c>
      <c r="F408" s="1">
        <v>0</v>
      </c>
      <c r="G408" s="2">
        <f t="shared" si="8"/>
        <v>8576788.1712699998</v>
      </c>
      <c r="H408" s="2">
        <f t="shared" si="9"/>
        <v>0.37999999988824129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21273.05999999959</v>
      </c>
      <c r="D409" s="1">
        <f>'PR-RAS'!E414</f>
        <v>0</v>
      </c>
      <c r="E409" s="1">
        <v>0</v>
      </c>
      <c r="F409" s="1">
        <v>0</v>
      </c>
      <c r="G409" s="2">
        <f t="shared" si="8"/>
        <v>8679.4084799998327</v>
      </c>
      <c r="H409" s="2">
        <f t="shared" si="9"/>
        <v>5.9999999590218067E-2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592215.75</v>
      </c>
      <c r="E410" s="1">
        <v>0</v>
      </c>
      <c r="F410" s="1">
        <v>0</v>
      </c>
      <c r="G410" s="2">
        <f t="shared" si="8"/>
        <v>484432.48349999997</v>
      </c>
      <c r="H410" s="2">
        <f t="shared" si="9"/>
        <v>0.25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309451.37</v>
      </c>
      <c r="D412" s="1">
        <f>'PR-RAS'!E417</f>
        <v>132779.31</v>
      </c>
      <c r="E412" s="1">
        <v>0</v>
      </c>
      <c r="F412" s="1">
        <v>0</v>
      </c>
      <c r="G412" s="2">
        <f t="shared" si="8"/>
        <v>236329.10588999998</v>
      </c>
      <c r="H412" s="2">
        <f t="shared" si="9"/>
        <v>0.67999999999301508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126721.61</v>
      </c>
      <c r="D413" s="1">
        <f>'PR-RAS'!E418</f>
        <v>185581.28</v>
      </c>
      <c r="E413" s="1">
        <v>0</v>
      </c>
      <c r="F413" s="1">
        <v>0</v>
      </c>
      <c r="G413" s="2">
        <f t="shared" si="8"/>
        <v>205128.27803999998</v>
      </c>
      <c r="H413" s="2">
        <f t="shared" si="9"/>
        <v>0.66999999999825377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887107.6</v>
      </c>
      <c r="D414" s="1">
        <f>'PR-RAS'!E420</f>
        <v>3375987.1999999997</v>
      </c>
      <c r="E414" s="1">
        <v>0</v>
      </c>
      <c r="F414" s="1">
        <v>0</v>
      </c>
      <c r="G414" s="2">
        <f t="shared" si="8"/>
        <v>3154940.8659999995</v>
      </c>
      <c r="H414" s="2">
        <f t="shared" si="9"/>
        <v>0.59999999974388629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887107.6</v>
      </c>
      <c r="D478" s="1">
        <f>'PR-RAS'!E484</f>
        <v>3375987.1999999997</v>
      </c>
      <c r="E478" s="1">
        <v>0</v>
      </c>
      <c r="F478" s="1">
        <v>0</v>
      </c>
      <c r="G478" s="2">
        <f t="shared" si="8"/>
        <v>3643842.1139999996</v>
      </c>
      <c r="H478" s="2">
        <f t="shared" si="9"/>
        <v>0.59999999974388629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887107.6</v>
      </c>
      <c r="D489" s="1">
        <f>'PR-RAS'!E495</f>
        <v>3374344.1199999996</v>
      </c>
      <c r="E489" s="1">
        <v>0</v>
      </c>
      <c r="F489" s="1">
        <v>0</v>
      </c>
      <c r="G489" s="2">
        <f t="shared" si="8"/>
        <v>3726268.3699199995</v>
      </c>
      <c r="H489" s="2">
        <f t="shared" si="9"/>
        <v>0.51999999966938049</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887107.6</v>
      </c>
      <c r="D490" s="1">
        <f>'PR-RAS'!E496</f>
        <v>3350550.78</v>
      </c>
      <c r="E490" s="1">
        <v>0</v>
      </c>
      <c r="F490" s="1">
        <v>0</v>
      </c>
      <c r="G490" s="2">
        <f t="shared" si="8"/>
        <v>3710634.2792399996</v>
      </c>
      <c r="H490" s="2">
        <f t="shared" si="9"/>
        <v>0.62000000022817403</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23793.34</v>
      </c>
      <c r="E492" s="1">
        <v>0</v>
      </c>
      <c r="F492" s="1">
        <v>0</v>
      </c>
      <c r="G492" s="2">
        <f t="shared" si="8"/>
        <v>23365.059880000001</v>
      </c>
      <c r="H492" s="2">
        <f t="shared" si="9"/>
        <v>0.34000000000014552</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1643.08</v>
      </c>
      <c r="E501" s="1">
        <v>0</v>
      </c>
      <c r="F501" s="1">
        <v>0</v>
      </c>
      <c r="G501" s="2">
        <f t="shared" si="8"/>
        <v>1643.08</v>
      </c>
      <c r="H501" s="2">
        <f t="shared" si="9"/>
        <v>7.999999999992724E-2</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1643.08</v>
      </c>
      <c r="E502" s="1">
        <v>0</v>
      </c>
      <c r="F502" s="1">
        <v>0</v>
      </c>
      <c r="G502" s="2">
        <f t="shared" si="8"/>
        <v>1646.36616</v>
      </c>
      <c r="H502" s="2">
        <f t="shared" si="9"/>
        <v>7.999999999992724E-2</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837047.2</v>
      </c>
      <c r="D522" s="1">
        <f>'PR-RAS'!E528</f>
        <v>1740814.65</v>
      </c>
      <c r="E522" s="1">
        <v>0</v>
      </c>
      <c r="F522" s="1">
        <v>0</v>
      </c>
      <c r="G522" s="2">
        <f t="shared" ref="G522:G809" si="10">(B522/1000)*(C522*1+D522*2)</f>
        <v>2250030.4564999999</v>
      </c>
      <c r="H522" s="2">
        <f t="shared" ref="H522:H809" si="11">ABS(C522-ROUND(C522,0))+ABS(D522-ROUND(D522,0))</f>
        <v>0.55000000004656613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837047.2</v>
      </c>
      <c r="D587" s="1">
        <f>'PR-RAS'!E593</f>
        <v>1740814.65</v>
      </c>
      <c r="E587" s="1">
        <v>0</v>
      </c>
      <c r="F587" s="1">
        <v>0</v>
      </c>
      <c r="G587" s="2">
        <f t="shared" si="10"/>
        <v>2530744.429</v>
      </c>
      <c r="H587" s="2">
        <f t="shared" si="11"/>
        <v>0.55000000004656613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766011.95</v>
      </c>
      <c r="D599" s="1">
        <f>'PR-RAS'!E605</f>
        <v>1740814.65</v>
      </c>
      <c r="E599" s="1">
        <v>0</v>
      </c>
      <c r="F599" s="1">
        <v>0</v>
      </c>
      <c r="G599" s="2">
        <f t="shared" si="10"/>
        <v>2540089.4674999998</v>
      </c>
      <c r="H599" s="2">
        <f t="shared" si="11"/>
        <v>0.40000000013969839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766011.95</v>
      </c>
      <c r="D600" s="1">
        <f>'PR-RAS'!E606</f>
        <v>1740814.65</v>
      </c>
      <c r="E600" s="1">
        <v>0</v>
      </c>
      <c r="F600" s="1">
        <v>0</v>
      </c>
      <c r="G600" s="2">
        <f t="shared" si="10"/>
        <v>2544337.1087500001</v>
      </c>
      <c r="H600" s="2">
        <f t="shared" si="11"/>
        <v>0.40000000013969839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71035.25</v>
      </c>
      <c r="D611" s="1">
        <f>'PR-RAS'!E617</f>
        <v>0</v>
      </c>
      <c r="E611" s="1">
        <v>0</v>
      </c>
      <c r="F611" s="1">
        <v>0</v>
      </c>
      <c r="G611" s="2">
        <f t="shared" si="10"/>
        <v>43331.502500000002</v>
      </c>
      <c r="H611" s="2">
        <f t="shared" si="11"/>
        <v>0.25</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71035.25</v>
      </c>
      <c r="D612" s="1">
        <f>'PR-RAS'!E618</f>
        <v>0</v>
      </c>
      <c r="E612" s="1">
        <v>0</v>
      </c>
      <c r="F612" s="1">
        <v>0</v>
      </c>
      <c r="G612" s="2">
        <f t="shared" si="10"/>
        <v>43402.537749999996</v>
      </c>
      <c r="H612" s="2">
        <f t="shared" si="11"/>
        <v>0.25</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50060.400000000023</v>
      </c>
      <c r="D629" s="1">
        <f>'PR-RAS'!E635</f>
        <v>1635172.5499999998</v>
      </c>
      <c r="E629" s="1">
        <v>0</v>
      </c>
      <c r="F629" s="1">
        <v>0</v>
      </c>
      <c r="G629" s="2">
        <f t="shared" si="10"/>
        <v>2085214.6539999996</v>
      </c>
      <c r="H629" s="2">
        <f t="shared" si="11"/>
        <v>0.85000000020954758</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122661.35</v>
      </c>
      <c r="D631" s="1">
        <f>'PR-RAS'!E637</f>
        <v>0</v>
      </c>
      <c r="E631" s="1">
        <v>0</v>
      </c>
      <c r="F631" s="1">
        <v>0</v>
      </c>
      <c r="G631" s="2">
        <f t="shared" si="10"/>
        <v>77276.650500000003</v>
      </c>
      <c r="H631" s="2">
        <f t="shared" si="11"/>
        <v>0.35000000000582077</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6912839.6100000003</v>
      </c>
      <c r="D633" s="1">
        <f>'PR-RAS'!E639</f>
        <v>10318136.780000001</v>
      </c>
      <c r="E633" s="1">
        <v>0</v>
      </c>
      <c r="F633" s="1">
        <v>0</v>
      </c>
      <c r="G633" s="2">
        <f t="shared" si="10"/>
        <v>17411039.52344</v>
      </c>
      <c r="H633" s="2">
        <f t="shared" si="11"/>
        <v>0.60999999847263098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6841506.1500000013</v>
      </c>
      <c r="D634" s="1">
        <f>'PR-RAS'!E640</f>
        <v>9275179.9800000004</v>
      </c>
      <c r="E634" s="1">
        <v>0</v>
      </c>
      <c r="F634" s="1">
        <v>0</v>
      </c>
      <c r="G634" s="2">
        <f t="shared" si="10"/>
        <v>16073051.247630002</v>
      </c>
      <c r="H634" s="2">
        <f t="shared" si="11"/>
        <v>0.17000000085681677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71333.459999999031</v>
      </c>
      <c r="D635" s="1">
        <f>'PR-RAS'!E641</f>
        <v>1042956.8000000007</v>
      </c>
      <c r="E635" s="1">
        <v>0</v>
      </c>
      <c r="F635" s="1">
        <v>0</v>
      </c>
      <c r="G635" s="2">
        <f t="shared" si="10"/>
        <v>1367694.6360400002</v>
      </c>
      <c r="H635" s="2">
        <f t="shared" si="11"/>
        <v>0.65999999828636646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186790.02</v>
      </c>
      <c r="D638" s="1">
        <f>'PR-RAS'!E644</f>
        <v>132779.31</v>
      </c>
      <c r="E638" s="1">
        <v>0</v>
      </c>
      <c r="F638" s="1">
        <v>0</v>
      </c>
      <c r="G638" s="2">
        <f t="shared" si="10"/>
        <v>288146.08368000004</v>
      </c>
      <c r="H638" s="2">
        <f t="shared" si="11"/>
        <v>0.32999999998719431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910177.49000000069</v>
      </c>
      <c r="E639" s="1">
        <v>0</v>
      </c>
      <c r="F639" s="1">
        <v>0</v>
      </c>
      <c r="G639" s="2">
        <f t="shared" si="10"/>
        <v>1161386.4772400009</v>
      </c>
      <c r="H639" s="2">
        <f t="shared" si="11"/>
        <v>0.49000000068917871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115456.56000000096</v>
      </c>
      <c r="D640" s="1">
        <f>'PR-RAS'!E646</f>
        <v>0</v>
      </c>
      <c r="E640" s="1">
        <v>0</v>
      </c>
      <c r="F640" s="1">
        <v>0</v>
      </c>
      <c r="G640" s="2">
        <f t="shared" si="10"/>
        <v>73776.741840000614</v>
      </c>
      <c r="H640" s="2">
        <f t="shared" si="11"/>
        <v>0.4399999990419019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182.38</v>
      </c>
      <c r="D641" s="1">
        <f>'PR-RAS'!E647</f>
        <v>286.12</v>
      </c>
      <c r="E641" s="1">
        <v>0</v>
      </c>
      <c r="F641" s="1">
        <v>0</v>
      </c>
      <c r="G641" s="2">
        <f t="shared" si="10"/>
        <v>482.95679999999999</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187503.3</v>
      </c>
      <c r="D642" s="1">
        <f>'PR-RAS'!E649</f>
        <v>221316.33</v>
      </c>
      <c r="E642" s="1">
        <v>0</v>
      </c>
      <c r="F642" s="1">
        <v>0</v>
      </c>
      <c r="G642" s="2">
        <f t="shared" si="10"/>
        <v>403917.15035999997</v>
      </c>
      <c r="H642" s="2">
        <f t="shared" si="11"/>
        <v>0.62999999997555278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6342182.5800000001</v>
      </c>
      <c r="D643" s="1">
        <f>'PR-RAS'!E650</f>
        <v>12870329.210000001</v>
      </c>
      <c r="E643" s="1">
        <v>0</v>
      </c>
      <c r="F643" s="1">
        <v>0</v>
      </c>
      <c r="G643" s="2">
        <f t="shared" si="10"/>
        <v>20597183.922000002</v>
      </c>
      <c r="H643" s="2">
        <f t="shared" si="11"/>
        <v>0.63000000081956387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6308369.5499999998</v>
      </c>
      <c r="D644" s="1">
        <f>'PR-RAS'!E651</f>
        <v>11319394.880000001</v>
      </c>
      <c r="E644" s="1">
        <v>0</v>
      </c>
      <c r="F644" s="1">
        <v>0</v>
      </c>
      <c r="G644" s="2">
        <f t="shared" si="10"/>
        <v>18613023.436330002</v>
      </c>
      <c r="H644" s="2">
        <f t="shared" si="11"/>
        <v>0.56999999936670065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221316.33000000007</v>
      </c>
      <c r="D645" s="1">
        <f>'PR-RAS'!E652</f>
        <v>1772250.6600000001</v>
      </c>
      <c r="E645" s="1">
        <v>0</v>
      </c>
      <c r="F645" s="1">
        <v>0</v>
      </c>
      <c r="G645" s="2">
        <f t="shared" si="10"/>
        <v>2425186.5666000005</v>
      </c>
      <c r="H645" s="2">
        <f t="shared" si="11"/>
        <v>0.66999999992549419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22</v>
      </c>
      <c r="D646" s="1">
        <f>'PR-RAS'!E653</f>
        <v>19</v>
      </c>
      <c r="E646" s="1">
        <v>0</v>
      </c>
      <c r="F646" s="1">
        <v>0</v>
      </c>
      <c r="G646" s="2">
        <f t="shared" si="10"/>
        <v>38.700000000000003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44</v>
      </c>
      <c r="E647" s="1">
        <v>0</v>
      </c>
      <c r="F647" s="1">
        <v>0</v>
      </c>
      <c r="G647" s="2">
        <f t="shared" si="10"/>
        <v>81.396000000000001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19</v>
      </c>
      <c r="D648" s="1">
        <f>'PR-RAS'!E655</f>
        <v>16</v>
      </c>
      <c r="E648" s="1">
        <v>0</v>
      </c>
      <c r="F648" s="1">
        <v>0</v>
      </c>
      <c r="G648" s="2">
        <f t="shared" si="10"/>
        <v>32.997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v>
      </c>
      <c r="D649" s="1">
        <f>'PR-RAS'!E656</f>
        <v>42</v>
      </c>
      <c r="E649" s="1">
        <v>0</v>
      </c>
      <c r="F649" s="1">
        <v>0</v>
      </c>
      <c r="G649" s="2">
        <f t="shared" si="10"/>
        <v>77.760000000000005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24920.78</v>
      </c>
      <c r="D650" s="1">
        <f>'PR-RAS'!E657</f>
        <v>0</v>
      </c>
      <c r="E650" s="1">
        <v>0</v>
      </c>
      <c r="F650" s="1">
        <v>0</v>
      </c>
      <c r="G650" s="2">
        <f t="shared" si="10"/>
        <v>16173.586219999999</v>
      </c>
      <c r="H650" s="2">
        <f t="shared" si="11"/>
        <v>0.22000000000116415</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909.09</v>
      </c>
      <c r="E653" s="1">
        <v>0</v>
      </c>
      <c r="F653" s="1">
        <v>0</v>
      </c>
      <c r="G653" s="2">
        <f t="shared" si="10"/>
        <v>1185.45336</v>
      </c>
      <c r="H653" s="2">
        <f t="shared" si="11"/>
        <v>9.0000000000031832E-2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1235001.95</v>
      </c>
      <c r="D654" s="1">
        <f>'PR-RAS'!E661</f>
        <v>1313557.51</v>
      </c>
      <c r="E654" s="1">
        <v>0</v>
      </c>
      <c r="F654" s="1">
        <v>0</v>
      </c>
      <c r="G654" s="2">
        <f t="shared" si="10"/>
        <v>2521962.3814099999</v>
      </c>
      <c r="H654" s="2">
        <f t="shared" si="11"/>
        <v>0.5400000000372529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5972.53</v>
      </c>
      <c r="D655" s="1">
        <f>'PR-RAS'!E662</f>
        <v>3654</v>
      </c>
      <c r="E655" s="1">
        <v>0</v>
      </c>
      <c r="F655" s="1">
        <v>0</v>
      </c>
      <c r="G655" s="2">
        <f t="shared" si="10"/>
        <v>8685.4666199999992</v>
      </c>
      <c r="H655" s="2">
        <f t="shared" si="11"/>
        <v>0.47000000000025466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188330.31</v>
      </c>
      <c r="D658" s="1">
        <f>'PR-RAS'!E665</f>
        <v>53550.51</v>
      </c>
      <c r="E658" s="1">
        <v>0</v>
      </c>
      <c r="F658" s="1">
        <v>0</v>
      </c>
      <c r="G658" s="2">
        <f t="shared" si="10"/>
        <v>194098.38381000003</v>
      </c>
      <c r="H658" s="2">
        <f t="shared" si="11"/>
        <v>0.79999999999563443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663.62</v>
      </c>
      <c r="D659" s="1">
        <f>'PR-RAS'!E666</f>
        <v>4000</v>
      </c>
      <c r="E659" s="1">
        <v>0</v>
      </c>
      <c r="F659" s="1">
        <v>0</v>
      </c>
      <c r="G659" s="2">
        <f t="shared" si="10"/>
        <v>5700.6619600000004</v>
      </c>
      <c r="H659" s="2">
        <f t="shared" si="11"/>
        <v>0.37999999999999545</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8952.32</v>
      </c>
      <c r="D662" s="1">
        <f>'PR-RAS'!E669</f>
        <v>5013</v>
      </c>
      <c r="E662" s="1">
        <v>0</v>
      </c>
      <c r="F662" s="1">
        <v>0</v>
      </c>
      <c r="G662" s="2">
        <f t="shared" si="10"/>
        <v>12544.669520000001</v>
      </c>
      <c r="H662" s="2">
        <f t="shared" si="11"/>
        <v>0.31999999999970896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2527.6</v>
      </c>
      <c r="E668" s="1">
        <v>0</v>
      </c>
      <c r="F668" s="1">
        <v>0</v>
      </c>
      <c r="G668" s="2">
        <f t="shared" si="10"/>
        <v>3371.8184000000001</v>
      </c>
      <c r="H668" s="2">
        <f t="shared" si="11"/>
        <v>0.40000000000009095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7722.79</v>
      </c>
      <c r="D669" s="1">
        <f>'PR-RAS'!E676</f>
        <v>11669.57</v>
      </c>
      <c r="E669" s="1">
        <v>0</v>
      </c>
      <c r="F669" s="1">
        <v>0</v>
      </c>
      <c r="G669" s="2">
        <f t="shared" si="10"/>
        <v>20749.36924</v>
      </c>
      <c r="H669" s="2">
        <f t="shared" si="11"/>
        <v>0.64000000000032742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4645.3</v>
      </c>
      <c r="D670" s="1">
        <f>'PR-RAS'!E677</f>
        <v>13254.46</v>
      </c>
      <c r="E670" s="1">
        <v>0</v>
      </c>
      <c r="F670" s="1">
        <v>0</v>
      </c>
      <c r="G670" s="2">
        <f t="shared" si="10"/>
        <v>20842.173179999998</v>
      </c>
      <c r="H670" s="2">
        <f t="shared" si="11"/>
        <v>0.75999999999930878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2605.0100000000002</v>
      </c>
      <c r="D671" s="1">
        <f>'PR-RAS'!E678</f>
        <v>2222.5500000000002</v>
      </c>
      <c r="E671" s="1">
        <v>0</v>
      </c>
      <c r="F671" s="1">
        <v>0</v>
      </c>
      <c r="G671" s="2">
        <f t="shared" si="10"/>
        <v>4723.5737000000008</v>
      </c>
      <c r="H671" s="2">
        <f t="shared" si="11"/>
        <v>0.46000000000003638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128020.63</v>
      </c>
      <c r="D687" s="1">
        <f>'PR-RAS'!E694</f>
        <v>3434.2</v>
      </c>
      <c r="E687" s="1">
        <v>0</v>
      </c>
      <c r="F687" s="1">
        <v>0</v>
      </c>
      <c r="G687" s="2">
        <f t="shared" si="10"/>
        <v>92533.874580000003</v>
      </c>
      <c r="H687" s="2">
        <f t="shared" si="11"/>
        <v>0.56999999999516149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224722.7</v>
      </c>
      <c r="D691" s="1">
        <f>'PR-RAS'!E698</f>
        <v>254682.87</v>
      </c>
      <c r="E691" s="1">
        <v>0</v>
      </c>
      <c r="F691" s="1">
        <v>0</v>
      </c>
      <c r="G691" s="2">
        <f t="shared" si="10"/>
        <v>506521.0235999999</v>
      </c>
      <c r="H691" s="2">
        <f t="shared" si="11"/>
        <v>0.42999999999301508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50322.93</v>
      </c>
      <c r="D703" s="1">
        <f>'PR-RAS'!E710</f>
        <v>206529.65</v>
      </c>
      <c r="E703" s="1">
        <v>0</v>
      </c>
      <c r="F703" s="1">
        <v>0</v>
      </c>
      <c r="G703" s="2">
        <f t="shared" si="10"/>
        <v>325294.32545999996</v>
      </c>
      <c r="H703" s="2">
        <f t="shared" si="11"/>
        <v>0.42000000000552973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901.19</v>
      </c>
      <c r="D705" s="1">
        <f>'PR-RAS'!E712</f>
        <v>203.7</v>
      </c>
      <c r="E705" s="1">
        <v>0</v>
      </c>
      <c r="F705" s="1">
        <v>0</v>
      </c>
      <c r="G705" s="2">
        <f t="shared" si="10"/>
        <v>921.24736000000007</v>
      </c>
      <c r="H705" s="2">
        <f t="shared" si="11"/>
        <v>0.49000000000006594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13559.26</v>
      </c>
      <c r="E709" s="1">
        <v>0</v>
      </c>
      <c r="F709" s="1">
        <v>0</v>
      </c>
      <c r="G709" s="2">
        <f t="shared" si="10"/>
        <v>19199.91216</v>
      </c>
      <c r="H709" s="2">
        <f t="shared" si="11"/>
        <v>0.26000000000021828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2973.42</v>
      </c>
      <c r="D710" s="1">
        <f>'PR-RAS'!E717</f>
        <v>4702.8900000000003</v>
      </c>
      <c r="E710" s="1">
        <v>0</v>
      </c>
      <c r="F710" s="1">
        <v>0</v>
      </c>
      <c r="G710" s="2">
        <f t="shared" si="10"/>
        <v>8776.8528000000006</v>
      </c>
      <c r="H710" s="2">
        <f t="shared" si="11"/>
        <v>0.52999999999974534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33789.22</v>
      </c>
      <c r="D711" s="1">
        <f>'PR-RAS'!E718</f>
        <v>62175.34</v>
      </c>
      <c r="E711" s="1">
        <v>0</v>
      </c>
      <c r="F711" s="1">
        <v>0</v>
      </c>
      <c r="G711" s="2">
        <f t="shared" si="10"/>
        <v>112279.32899999998</v>
      </c>
      <c r="H711" s="2">
        <f t="shared" si="11"/>
        <v>0.55999999999767169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4782.24</v>
      </c>
      <c r="D713" s="1">
        <f>'PR-RAS'!E720</f>
        <v>4362.67</v>
      </c>
      <c r="E713" s="1">
        <v>0</v>
      </c>
      <c r="F713" s="1">
        <v>0</v>
      </c>
      <c r="G713" s="2">
        <f t="shared" si="10"/>
        <v>9617.39696</v>
      </c>
      <c r="H713" s="2">
        <f t="shared" si="11"/>
        <v>0.56999999999970896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7306.76</v>
      </c>
      <c r="D714" s="1">
        <f>'PR-RAS'!E721</f>
        <v>12841.16</v>
      </c>
      <c r="E714" s="1">
        <v>0</v>
      </c>
      <c r="F714" s="1">
        <v>0</v>
      </c>
      <c r="G714" s="2">
        <f t="shared" si="10"/>
        <v>23521.214039999999</v>
      </c>
      <c r="H714" s="2">
        <f t="shared" si="11"/>
        <v>0.3999999999996362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989.48</v>
      </c>
      <c r="D715" s="1">
        <f>'PR-RAS'!E722</f>
        <v>1338.48</v>
      </c>
      <c r="E715" s="1">
        <v>0</v>
      </c>
      <c r="F715" s="1">
        <v>0</v>
      </c>
      <c r="G715" s="2">
        <f t="shared" si="10"/>
        <v>2617.8381599999998</v>
      </c>
      <c r="H715" s="2">
        <f t="shared" si="11"/>
        <v>0.96000000000003638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1899.75</v>
      </c>
      <c r="D716" s="1">
        <f>'PR-RAS'!E723</f>
        <v>0</v>
      </c>
      <c r="E716" s="1">
        <v>0</v>
      </c>
      <c r="F716" s="1">
        <v>0</v>
      </c>
      <c r="G716" s="2">
        <f t="shared" si="10"/>
        <v>1358.32125</v>
      </c>
      <c r="H716" s="2">
        <f t="shared" si="11"/>
        <v>0.25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46622.71</v>
      </c>
      <c r="D718" s="1">
        <f>'PR-RAS'!E725</f>
        <v>58891.63</v>
      </c>
      <c r="E718" s="1">
        <v>0</v>
      </c>
      <c r="F718" s="1">
        <v>0</v>
      </c>
      <c r="G718" s="2">
        <f t="shared" si="10"/>
        <v>117879.08048999999</v>
      </c>
      <c r="H718" s="2">
        <f t="shared" si="11"/>
        <v>0.66000000000349246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4058.29</v>
      </c>
      <c r="D719" s="1">
        <f>'PR-RAS'!E726</f>
        <v>9407.93</v>
      </c>
      <c r="E719" s="1">
        <v>0</v>
      </c>
      <c r="F719" s="1">
        <v>0</v>
      </c>
      <c r="G719" s="2">
        <f t="shared" si="10"/>
        <v>16423.6397</v>
      </c>
      <c r="H719" s="2">
        <f t="shared" si="11"/>
        <v>0.35999999999967258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14041.49</v>
      </c>
      <c r="D735" s="1">
        <f>'PR-RAS'!E742</f>
        <v>66891.8</v>
      </c>
      <c r="E735" s="1">
        <v>0</v>
      </c>
      <c r="F735" s="1">
        <v>0</v>
      </c>
      <c r="G735" s="2">
        <f t="shared" si="10"/>
        <v>108503.61606</v>
      </c>
      <c r="H735" s="2">
        <f t="shared" si="11"/>
        <v>0.68999999999687134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783.58</v>
      </c>
      <c r="E737" s="1">
        <v>0</v>
      </c>
      <c r="F737" s="1">
        <v>0</v>
      </c>
      <c r="G737" s="2">
        <f t="shared" si="10"/>
        <v>1153.42976</v>
      </c>
      <c r="H737" s="2">
        <f t="shared" si="11"/>
        <v>0.41999999999995907</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37718.42</v>
      </c>
      <c r="D752" s="1">
        <f>'PR-RAS'!E759</f>
        <v>20553.95</v>
      </c>
      <c r="E752" s="1">
        <v>0</v>
      </c>
      <c r="F752" s="1">
        <v>0</v>
      </c>
      <c r="G752" s="2">
        <f t="shared" si="10"/>
        <v>59198.566320000005</v>
      </c>
      <c r="H752" s="2">
        <f t="shared" si="11"/>
        <v>0.46999999999752617</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9556.0400000000009</v>
      </c>
      <c r="D753" s="1">
        <f>'PR-RAS'!E760</f>
        <v>13200</v>
      </c>
      <c r="E753" s="1">
        <v>0</v>
      </c>
      <c r="F753" s="1">
        <v>0</v>
      </c>
      <c r="G753" s="2">
        <f t="shared" si="10"/>
        <v>27038.942080000001</v>
      </c>
      <c r="H753" s="2">
        <f t="shared" si="11"/>
        <v>4.0000000000873115E-2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15669.4</v>
      </c>
      <c r="D757" s="1">
        <f>'PR-RAS'!E764</f>
        <v>12250.48</v>
      </c>
      <c r="E757" s="1">
        <v>0</v>
      </c>
      <c r="F757" s="1">
        <v>0</v>
      </c>
      <c r="G757" s="2">
        <f t="shared" si="10"/>
        <v>30368.792160000001</v>
      </c>
      <c r="H757" s="2">
        <f t="shared" si="11"/>
        <v>0.87999999999919964</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3994.75</v>
      </c>
      <c r="E762" s="1">
        <v>0</v>
      </c>
      <c r="F762" s="1">
        <v>0</v>
      </c>
      <c r="G762" s="2">
        <f t="shared" si="10"/>
        <v>6080.0095000000001</v>
      </c>
      <c r="H762" s="2">
        <f t="shared" si="11"/>
        <v>0.25</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197497.87</v>
      </c>
      <c r="D809" s="1">
        <f>'PR-RAS'!E816</f>
        <v>35052.92</v>
      </c>
      <c r="E809" s="1">
        <v>0</v>
      </c>
      <c r="F809" s="1">
        <v>0</v>
      </c>
      <c r="G809" s="2">
        <f t="shared" si="10"/>
        <v>216223.79767999999</v>
      </c>
      <c r="H809" s="2">
        <f t="shared" si="11"/>
        <v>0.21000000000640284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4284.29</v>
      </c>
      <c r="D810" s="1">
        <f>'PR-RAS'!E817</f>
        <v>0</v>
      </c>
      <c r="E810" s="1">
        <v>0</v>
      </c>
      <c r="F810" s="1">
        <v>0</v>
      </c>
      <c r="G810" s="2">
        <f t="shared" ref="G810:G983" si="18">(B810/1000)*(C810*1+D810*2)</f>
        <v>3465.9906100000003</v>
      </c>
      <c r="H810" s="2">
        <f t="shared" ref="H810:H1067" si="19">ABS(C810-ROUND(C810,0))+ABS(D810-ROUND(D810,0))</f>
        <v>0.28999999999996362</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32646.45</v>
      </c>
      <c r="D812" s="1">
        <f>'PR-RAS'!E819</f>
        <v>28623.96</v>
      </c>
      <c r="E812" s="1">
        <v>0</v>
      </c>
      <c r="F812" s="1">
        <v>0</v>
      </c>
      <c r="G812" s="2">
        <f t="shared" si="18"/>
        <v>72904.334069999997</v>
      </c>
      <c r="H812" s="2">
        <f t="shared" si="19"/>
        <v>0.49000000000160071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25880.95</v>
      </c>
      <c r="D814" s="1">
        <f>'PR-RAS'!E821</f>
        <v>29088.17</v>
      </c>
      <c r="E814" s="1">
        <v>0</v>
      </c>
      <c r="F814" s="1">
        <v>0</v>
      </c>
      <c r="G814" s="2">
        <f t="shared" si="18"/>
        <v>68338.576769999985</v>
      </c>
      <c r="H814" s="2">
        <f t="shared" si="19"/>
        <v>0.21999999999752617</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6436.35</v>
      </c>
      <c r="D816" s="1">
        <f>'PR-RAS'!E823</f>
        <v>177698.21</v>
      </c>
      <c r="E816" s="1">
        <v>0</v>
      </c>
      <c r="F816" s="1">
        <v>0</v>
      </c>
      <c r="G816" s="2">
        <f t="shared" si="18"/>
        <v>294893.70754999993</v>
      </c>
      <c r="H816" s="2">
        <f t="shared" si="19"/>
        <v>0.55999999999221473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78409.38</v>
      </c>
      <c r="D817" s="1">
        <f>'PR-RAS'!E824</f>
        <v>105886.15</v>
      </c>
      <c r="E817" s="1">
        <v>0</v>
      </c>
      <c r="F817" s="1">
        <v>0</v>
      </c>
      <c r="G817" s="2">
        <f t="shared" si="18"/>
        <v>236788.25087999998</v>
      </c>
      <c r="H817" s="2">
        <f t="shared" si="19"/>
        <v>0.52999999999883585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45585.94</v>
      </c>
      <c r="D819" s="1">
        <f>'PR-RAS'!E826</f>
        <v>67138.03</v>
      </c>
      <c r="E819" s="1">
        <v>0</v>
      </c>
      <c r="F819" s="1">
        <v>0</v>
      </c>
      <c r="G819" s="2">
        <f t="shared" si="18"/>
        <v>147127.11599999998</v>
      </c>
      <c r="H819" s="2">
        <f t="shared" si="19"/>
        <v>8.999999999650754E-2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19187.28</v>
      </c>
      <c r="D821" s="1">
        <f>'PR-RAS'!E828</f>
        <v>96506.14</v>
      </c>
      <c r="E821" s="1">
        <v>0</v>
      </c>
      <c r="F821" s="1">
        <v>0</v>
      </c>
      <c r="G821" s="2">
        <f t="shared" si="18"/>
        <v>174003.63919999998</v>
      </c>
      <c r="H821" s="2">
        <f t="shared" si="19"/>
        <v>0.41999999999825377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7531.68</v>
      </c>
      <c r="E822" s="1">
        <v>0</v>
      </c>
      <c r="F822" s="1">
        <v>0</v>
      </c>
      <c r="G822" s="2">
        <f t="shared" si="18"/>
        <v>12367.01856</v>
      </c>
      <c r="H822" s="2">
        <f t="shared" si="19"/>
        <v>0.31999999999970896</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83995.26</v>
      </c>
      <c r="D827" s="1">
        <f>'PR-RAS'!E834</f>
        <v>1080.05</v>
      </c>
      <c r="E827" s="1">
        <v>0</v>
      </c>
      <c r="F827" s="1">
        <v>0</v>
      </c>
      <c r="G827" s="2">
        <f t="shared" si="18"/>
        <v>71164.327359999996</v>
      </c>
      <c r="H827" s="2">
        <f t="shared" si="19"/>
        <v>0.30999999999471584</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1200000</v>
      </c>
      <c r="E878" s="1">
        <v>0</v>
      </c>
      <c r="F878" s="1">
        <v>0</v>
      </c>
      <c r="G878" s="2">
        <f t="shared" si="18"/>
        <v>2104800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2150550.7799999998</v>
      </c>
      <c r="E879" s="1">
        <v>0</v>
      </c>
      <c r="F879" s="1">
        <v>0</v>
      </c>
      <c r="G879" s="2">
        <f t="shared" si="18"/>
        <v>3776367.1696799998</v>
      </c>
      <c r="H879" s="2">
        <f t="shared" si="19"/>
        <v>0.22000000020489097</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23793.34</v>
      </c>
      <c r="E883" s="1">
        <v>0</v>
      </c>
      <c r="F883" s="1">
        <v>0</v>
      </c>
      <c r="G883" s="2">
        <f t="shared" si="18"/>
        <v>41971.451760000004</v>
      </c>
      <c r="H883" s="2">
        <f t="shared" si="19"/>
        <v>0.34000000000014552</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1643.08</v>
      </c>
      <c r="E893" s="1">
        <v>0</v>
      </c>
      <c r="F893" s="1">
        <v>0</v>
      </c>
      <c r="G893" s="2">
        <f t="shared" si="18"/>
        <v>2931.2547199999999</v>
      </c>
      <c r="H893" s="2">
        <f t="shared" si="19"/>
        <v>7.999999999992724E-2</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1561259.12</v>
      </c>
      <c r="E946" s="1">
        <v>0</v>
      </c>
      <c r="F946" s="1">
        <v>0</v>
      </c>
      <c r="G946" s="2">
        <f t="shared" si="18"/>
        <v>2950779.7368000001</v>
      </c>
      <c r="H946" s="2">
        <f t="shared" si="19"/>
        <v>0.12000000011175871</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179555.53</v>
      </c>
      <c r="E947" s="1">
        <v>0</v>
      </c>
      <c r="F947" s="1">
        <v>0</v>
      </c>
      <c r="G947" s="2">
        <f t="shared" si="18"/>
        <v>339719.06276</v>
      </c>
      <c r="H947" s="2">
        <f t="shared" si="19"/>
        <v>0.47000000000116415</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71035.25</v>
      </c>
      <c r="D961" s="1">
        <f>'PR-RAS'!E968</f>
        <v>0</v>
      </c>
      <c r="E961" s="1">
        <v>0</v>
      </c>
      <c r="F961" s="1">
        <v>0</v>
      </c>
      <c r="G961" s="2">
        <f t="shared" si="18"/>
        <v>68193.84</v>
      </c>
      <c r="H961" s="2">
        <f t="shared" si="19"/>
        <v>0.25</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24278.74</v>
      </c>
      <c r="E978" s="1">
        <v>0</v>
      </c>
      <c r="F978" s="1">
        <v>0</v>
      </c>
      <c r="G978" s="2">
        <f t="shared" si="18"/>
        <v>47440.657960000004</v>
      </c>
      <c r="H978" s="2">
        <f t="shared" si="19"/>
        <v>0.25999999999839929</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20470551.969999999</v>
      </c>
      <c r="D984" s="6">
        <f>BILANCA!E6</f>
        <v>23458246.280000001</v>
      </c>
      <c r="E984" s="6">
        <v>0</v>
      </c>
      <c r="F984" s="6">
        <v>0</v>
      </c>
      <c r="G984" s="7">
        <f t="shared" ref="G984:G1241" si="22">B984/1000*C984+B984/500*D984</f>
        <v>67387.044530000014</v>
      </c>
      <c r="H984" s="7">
        <f t="shared" si="19"/>
        <v>0.31000000238418579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14581445.029999999</v>
      </c>
      <c r="D985" s="1">
        <f>BILANCA!E7</f>
        <v>15917115.330000002</v>
      </c>
      <c r="E985" s="1">
        <v>0</v>
      </c>
      <c r="F985" s="1">
        <v>0</v>
      </c>
      <c r="G985" s="2">
        <f t="shared" si="22"/>
        <v>92831.351380000007</v>
      </c>
      <c r="H985" s="2">
        <f t="shared" si="19"/>
        <v>0.3600000012665987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3576045.21</v>
      </c>
      <c r="D986" s="1">
        <f>BILANCA!E8</f>
        <v>3575327.05</v>
      </c>
      <c r="E986" s="1">
        <v>0</v>
      </c>
      <c r="F986" s="1">
        <v>0</v>
      </c>
      <c r="G986" s="2">
        <f t="shared" si="22"/>
        <v>32180.09793</v>
      </c>
      <c r="H986" s="2">
        <f t="shared" si="19"/>
        <v>0.25999999977648258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3564218.02</v>
      </c>
      <c r="D987" s="1">
        <f>BILANCA!E9</f>
        <v>3564218</v>
      </c>
      <c r="E987" s="1">
        <v>0</v>
      </c>
      <c r="F987" s="1">
        <v>0</v>
      </c>
      <c r="G987" s="2">
        <f t="shared" si="22"/>
        <v>42770.61608</v>
      </c>
      <c r="H987" s="2">
        <f t="shared" si="19"/>
        <v>2.0000000018626451E-2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14362.73</v>
      </c>
      <c r="D988" s="1">
        <f>BILANCA!E10</f>
        <v>14362.73</v>
      </c>
      <c r="E988" s="1">
        <v>0</v>
      </c>
      <c r="F988" s="1">
        <v>0</v>
      </c>
      <c r="G988" s="2">
        <f t="shared" si="22"/>
        <v>215.44094999999999</v>
      </c>
      <c r="H988" s="2">
        <f t="shared" si="19"/>
        <v>0.54000000000087311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2535.54</v>
      </c>
      <c r="D989" s="1">
        <f>BILANCA!E11</f>
        <v>3253.68</v>
      </c>
      <c r="E989" s="1">
        <v>0</v>
      </c>
      <c r="F989" s="1">
        <v>0</v>
      </c>
      <c r="G989" s="2">
        <f t="shared" si="22"/>
        <v>54.257399999999997</v>
      </c>
      <c r="H989" s="2">
        <f t="shared" si="19"/>
        <v>0.78000000000020009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9785343.0299999975</v>
      </c>
      <c r="D990" s="1">
        <f>BILANCA!E12</f>
        <v>9450604.5500000026</v>
      </c>
      <c r="E990" s="1">
        <v>0</v>
      </c>
      <c r="F990" s="1">
        <v>0</v>
      </c>
      <c r="G990" s="2">
        <f t="shared" si="22"/>
        <v>200805.86491000003</v>
      </c>
      <c r="H990" s="2">
        <f t="shared" si="19"/>
        <v>0.47999999485909939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9095006.209999999</v>
      </c>
      <c r="D991" s="1">
        <f>BILANCA!E13</f>
        <v>8757411.370000001</v>
      </c>
      <c r="E991" s="1">
        <v>0</v>
      </c>
      <c r="F991" s="1">
        <v>0</v>
      </c>
      <c r="G991" s="2">
        <f t="shared" si="22"/>
        <v>212878.63160000002</v>
      </c>
      <c r="H991" s="2">
        <f t="shared" si="19"/>
        <v>0.58000000007450581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92716.13</v>
      </c>
      <c r="D992" s="1">
        <f>BILANCA!E14</f>
        <v>92716.13</v>
      </c>
      <c r="E992" s="1">
        <v>0</v>
      </c>
      <c r="F992" s="1">
        <v>0</v>
      </c>
      <c r="G992" s="2">
        <f t="shared" si="22"/>
        <v>2503.3355099999999</v>
      </c>
      <c r="H992" s="2">
        <f t="shared" si="19"/>
        <v>0.26000000000931323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3757683.32</v>
      </c>
      <c r="D993" s="1">
        <f>BILANCA!E15</f>
        <v>3780832.73</v>
      </c>
      <c r="E993" s="1">
        <v>0</v>
      </c>
      <c r="F993" s="1">
        <v>0</v>
      </c>
      <c r="G993" s="2">
        <f t="shared" si="22"/>
        <v>113193.4878</v>
      </c>
      <c r="H993" s="2">
        <f t="shared" si="19"/>
        <v>0.58999999985098839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4590963.49</v>
      </c>
      <c r="D994" s="1">
        <f>BILANCA!E16</f>
        <v>4590963.5</v>
      </c>
      <c r="E994" s="1">
        <v>0</v>
      </c>
      <c r="F994" s="1">
        <v>0</v>
      </c>
      <c r="G994" s="2">
        <f t="shared" si="22"/>
        <v>151501.79538999998</v>
      </c>
      <c r="H994" s="2">
        <f t="shared" si="19"/>
        <v>0.99000000022351742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2960216.1</v>
      </c>
      <c r="D995" s="1">
        <f>BILANCA!E17</f>
        <v>2971754.14</v>
      </c>
      <c r="E995" s="1">
        <v>0</v>
      </c>
      <c r="F995" s="1">
        <v>0</v>
      </c>
      <c r="G995" s="2">
        <f t="shared" si="22"/>
        <v>106844.69256000001</v>
      </c>
      <c r="H995" s="2">
        <f t="shared" si="19"/>
        <v>0.24000000022351742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2306572.83</v>
      </c>
      <c r="D996" s="1">
        <f>BILANCA!E18</f>
        <v>2678855.13</v>
      </c>
      <c r="E996" s="1">
        <v>0</v>
      </c>
      <c r="F996" s="1">
        <v>0</v>
      </c>
      <c r="G996" s="2">
        <f t="shared" si="22"/>
        <v>99635.680169999992</v>
      </c>
      <c r="H996" s="2">
        <f t="shared" si="19"/>
        <v>0.29999999981373549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441142.28999999992</v>
      </c>
      <c r="D997" s="1">
        <f>BILANCA!E19</f>
        <v>439124.46999999986</v>
      </c>
      <c r="E997" s="1">
        <v>0</v>
      </c>
      <c r="F997" s="1">
        <v>0</v>
      </c>
      <c r="G997" s="2">
        <f t="shared" si="22"/>
        <v>18471.477219999993</v>
      </c>
      <c r="H997" s="2">
        <f t="shared" si="19"/>
        <v>0.75999999977648258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372863.84</v>
      </c>
      <c r="D998" s="1">
        <f>BILANCA!E20</f>
        <v>525481.47</v>
      </c>
      <c r="E998" s="1">
        <v>0</v>
      </c>
      <c r="F998" s="1">
        <v>0</v>
      </c>
      <c r="G998" s="2">
        <f t="shared" si="22"/>
        <v>21357.401699999999</v>
      </c>
      <c r="H998" s="2">
        <f t="shared" si="19"/>
        <v>0.62999999994644895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59364.38</v>
      </c>
      <c r="D999" s="1">
        <f>BILANCA!E21</f>
        <v>66027.13</v>
      </c>
      <c r="E999" s="1">
        <v>0</v>
      </c>
      <c r="F999" s="1">
        <v>0</v>
      </c>
      <c r="G999" s="2">
        <f t="shared" si="22"/>
        <v>3062.6982399999997</v>
      </c>
      <c r="H999" s="2">
        <f t="shared" si="19"/>
        <v>0.51000000000203727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72463.820000000007</v>
      </c>
      <c r="D1000" s="1">
        <f>BILANCA!E22</f>
        <v>101211.16</v>
      </c>
      <c r="E1000" s="1">
        <v>0</v>
      </c>
      <c r="F1000" s="1">
        <v>0</v>
      </c>
      <c r="G1000" s="2">
        <f t="shared" si="22"/>
        <v>4673.0643800000007</v>
      </c>
      <c r="H1000" s="2">
        <f t="shared" si="19"/>
        <v>0.33999999999650754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67976.83</v>
      </c>
      <c r="D1002" s="1">
        <f>BILANCA!E24</f>
        <v>67976.84</v>
      </c>
      <c r="E1002" s="1">
        <v>0</v>
      </c>
      <c r="F1002" s="1">
        <v>0</v>
      </c>
      <c r="G1002" s="2">
        <f t="shared" si="22"/>
        <v>3874.6796899999999</v>
      </c>
      <c r="H1002" s="2">
        <f t="shared" si="19"/>
        <v>0.33000000000174623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97454.57</v>
      </c>
      <c r="D1003" s="1">
        <f>BILANCA!E25</f>
        <v>99490.79</v>
      </c>
      <c r="E1003" s="1">
        <v>0</v>
      </c>
      <c r="F1003" s="1">
        <v>0</v>
      </c>
      <c r="G1003" s="2">
        <f t="shared" si="22"/>
        <v>5928.723</v>
      </c>
      <c r="H1003" s="2">
        <f t="shared" si="19"/>
        <v>0.63999999999941792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475486.02</v>
      </c>
      <c r="D1004" s="1">
        <f>BILANCA!E26</f>
        <v>479377.51</v>
      </c>
      <c r="E1004" s="1">
        <v>0</v>
      </c>
      <c r="F1004" s="1">
        <v>0</v>
      </c>
      <c r="G1004" s="2">
        <f t="shared" si="22"/>
        <v>30119.061840000002</v>
      </c>
      <c r="H1004" s="2">
        <f t="shared" si="19"/>
        <v>0.51000000000931323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704467.17</v>
      </c>
      <c r="D1006" s="1">
        <f>BILANCA!E28</f>
        <v>900440.43</v>
      </c>
      <c r="E1006" s="1">
        <v>0</v>
      </c>
      <c r="F1006" s="1">
        <v>0</v>
      </c>
      <c r="G1006" s="2">
        <f t="shared" si="22"/>
        <v>57623.004690000002</v>
      </c>
      <c r="H1006" s="2">
        <f t="shared" si="19"/>
        <v>0.60000000009313226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56020.44</v>
      </c>
      <c r="D1007" s="1">
        <f>BILANCA!E29</f>
        <v>67066.220000000016</v>
      </c>
      <c r="E1007" s="1">
        <v>0</v>
      </c>
      <c r="F1007" s="1">
        <v>0</v>
      </c>
      <c r="G1007" s="2">
        <f t="shared" si="22"/>
        <v>4563.6691200000005</v>
      </c>
      <c r="H1007" s="2">
        <f t="shared" si="19"/>
        <v>0.66000000001804437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109969.41</v>
      </c>
      <c r="D1008" s="1">
        <f>BILANCA!E30</f>
        <v>142710.64000000001</v>
      </c>
      <c r="E1008" s="1">
        <v>0</v>
      </c>
      <c r="F1008" s="1">
        <v>0</v>
      </c>
      <c r="G1008" s="2">
        <f t="shared" si="22"/>
        <v>9884.7672500000008</v>
      </c>
      <c r="H1008" s="2">
        <f t="shared" si="19"/>
        <v>0.76999999998952262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53948.97</v>
      </c>
      <c r="D1012" s="1">
        <f>BILANCA!E34</f>
        <v>75644.42</v>
      </c>
      <c r="E1012" s="1">
        <v>0</v>
      </c>
      <c r="F1012" s="1">
        <v>0</v>
      </c>
      <c r="G1012" s="2">
        <f t="shared" si="22"/>
        <v>5951.8964900000001</v>
      </c>
      <c r="H1012" s="2">
        <f t="shared" si="19"/>
        <v>0.44999999999708962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49078.610000000044</v>
      </c>
      <c r="D1013" s="1">
        <f>BILANCA!E35</f>
        <v>26731.570000000065</v>
      </c>
      <c r="E1013" s="1">
        <v>0</v>
      </c>
      <c r="F1013" s="1">
        <v>0</v>
      </c>
      <c r="G1013" s="2">
        <f t="shared" si="22"/>
        <v>3076.2525000000051</v>
      </c>
      <c r="H1013" s="2">
        <f t="shared" si="19"/>
        <v>0.8199999998905696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443552.46</v>
      </c>
      <c r="D1014" s="1">
        <f>BILANCA!E36</f>
        <v>467669.76000000001</v>
      </c>
      <c r="E1014" s="1">
        <v>0</v>
      </c>
      <c r="F1014" s="1">
        <v>0</v>
      </c>
      <c r="G1014" s="2">
        <f t="shared" si="22"/>
        <v>42745.651380000003</v>
      </c>
      <c r="H1014" s="2">
        <f t="shared" si="19"/>
        <v>0.70000000001164153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2389.0100000000002</v>
      </c>
      <c r="D1015" s="1">
        <f>BILANCA!E37</f>
        <v>2389.0100000000002</v>
      </c>
      <c r="E1015" s="1">
        <v>0</v>
      </c>
      <c r="F1015" s="1">
        <v>0</v>
      </c>
      <c r="G1015" s="2">
        <f t="shared" si="22"/>
        <v>229.34496000000001</v>
      </c>
      <c r="H1015" s="2">
        <f t="shared" si="19"/>
        <v>2.0000000000436557E-2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384.03</v>
      </c>
      <c r="D1017" s="1">
        <f>BILANCA!E39</f>
        <v>384.03</v>
      </c>
      <c r="E1017" s="1">
        <v>0</v>
      </c>
      <c r="F1017" s="1">
        <v>0</v>
      </c>
      <c r="G1017" s="2">
        <f t="shared" si="22"/>
        <v>39.171059999999997</v>
      </c>
      <c r="H1017" s="2">
        <f t="shared" si="19"/>
        <v>5.999999999994543E-2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397246.89</v>
      </c>
      <c r="D1018" s="1">
        <f>BILANCA!E40</f>
        <v>443711.23</v>
      </c>
      <c r="E1018" s="1">
        <v>0</v>
      </c>
      <c r="F1018" s="1">
        <v>0</v>
      </c>
      <c r="G1018" s="2">
        <f t="shared" si="22"/>
        <v>44963.427250000001</v>
      </c>
      <c r="H1018" s="2">
        <f t="shared" si="19"/>
        <v>0.33999999996740371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16457.63</v>
      </c>
      <c r="D1019" s="1">
        <f>BILANCA!E41</f>
        <v>27788.97</v>
      </c>
      <c r="E1019" s="1">
        <v>0</v>
      </c>
      <c r="F1019" s="1">
        <v>0</v>
      </c>
      <c r="G1019" s="2">
        <f t="shared" si="22"/>
        <v>2593.2805200000003</v>
      </c>
      <c r="H1019" s="2">
        <f t="shared" si="19"/>
        <v>0.39999999999781721</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16457.63</v>
      </c>
      <c r="D1020" s="1">
        <f>BILANCA!E42</f>
        <v>27788.97</v>
      </c>
      <c r="E1020" s="1">
        <v>0</v>
      </c>
      <c r="F1020" s="1">
        <v>0</v>
      </c>
      <c r="G1020" s="2">
        <f t="shared" si="22"/>
        <v>2665.3160900000003</v>
      </c>
      <c r="H1020" s="2">
        <f t="shared" si="19"/>
        <v>0.39999999999781721</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127637.84999999999</v>
      </c>
      <c r="D1023" s="1">
        <f>BILANCA!E45</f>
        <v>132481.95000000001</v>
      </c>
      <c r="E1023" s="1">
        <v>0</v>
      </c>
      <c r="F1023" s="1">
        <v>0</v>
      </c>
      <c r="G1023" s="2">
        <f t="shared" si="22"/>
        <v>15704.07</v>
      </c>
      <c r="H1023" s="2">
        <f t="shared" si="19"/>
        <v>0.19999999999708962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1234.32</v>
      </c>
      <c r="D1025" s="1">
        <f>BILANCA!E47</f>
        <v>1234.32</v>
      </c>
      <c r="E1025" s="1">
        <v>0</v>
      </c>
      <c r="F1025" s="1">
        <v>0</v>
      </c>
      <c r="G1025" s="2">
        <f t="shared" si="22"/>
        <v>155.52431999999999</v>
      </c>
      <c r="H1025" s="2">
        <f t="shared" si="19"/>
        <v>0.63999999999987267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143026.18</v>
      </c>
      <c r="D1026" s="1">
        <f>BILANCA!E48</f>
        <v>154026.18</v>
      </c>
      <c r="E1026" s="1">
        <v>0</v>
      </c>
      <c r="F1026" s="1">
        <v>0</v>
      </c>
      <c r="G1026" s="2">
        <f t="shared" si="22"/>
        <v>19396.377219999998</v>
      </c>
      <c r="H1026" s="2">
        <f t="shared" si="19"/>
        <v>0.35999999998603016</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6155.9</v>
      </c>
      <c r="D1027" s="1">
        <f>BILANCA!E49</f>
        <v>0</v>
      </c>
      <c r="E1027" s="1">
        <v>0</v>
      </c>
      <c r="F1027" s="1">
        <v>0</v>
      </c>
      <c r="G1027" s="2">
        <f t="shared" si="22"/>
        <v>270.85959999999994</v>
      </c>
      <c r="H1027" s="2">
        <f t="shared" si="19"/>
        <v>0.1000000000003638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22778.55</v>
      </c>
      <c r="D1028" s="1">
        <f>BILANCA!E50</f>
        <v>22778.55</v>
      </c>
      <c r="E1028" s="1">
        <v>0</v>
      </c>
      <c r="F1028" s="1">
        <v>0</v>
      </c>
      <c r="G1028" s="2">
        <f t="shared" si="22"/>
        <v>3075.1042500000003</v>
      </c>
      <c r="H1028" s="2">
        <f t="shared" si="19"/>
        <v>0.90000000000145519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22113.07</v>
      </c>
      <c r="D1032" s="1">
        <f>BILANCA!E54</f>
        <v>25491.83</v>
      </c>
      <c r="E1032" s="1">
        <v>0</v>
      </c>
      <c r="F1032" s="1">
        <v>0</v>
      </c>
      <c r="G1032" s="2">
        <f t="shared" si="22"/>
        <v>3581.7397700000001</v>
      </c>
      <c r="H1032" s="2">
        <f t="shared" si="19"/>
        <v>0.23999999999796273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22113.07</v>
      </c>
      <c r="D1033" s="1">
        <f>BILANCA!E55</f>
        <v>25491.83</v>
      </c>
      <c r="E1033" s="1">
        <v>0</v>
      </c>
      <c r="F1033" s="1">
        <v>0</v>
      </c>
      <c r="G1033" s="2">
        <f t="shared" si="22"/>
        <v>3654.8365000000003</v>
      </c>
      <c r="H1033" s="2">
        <f t="shared" si="19"/>
        <v>0.23999999999796273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1218730.06</v>
      </c>
      <c r="D1034" s="1">
        <f>BILANCA!E56</f>
        <v>2891183.73</v>
      </c>
      <c r="E1034" s="1">
        <v>0</v>
      </c>
      <c r="F1034" s="1">
        <v>0</v>
      </c>
      <c r="G1034" s="2">
        <f t="shared" si="22"/>
        <v>357055.97352</v>
      </c>
      <c r="H1034" s="2">
        <f t="shared" si="19"/>
        <v>0.33000000007450581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1036123.38</v>
      </c>
      <c r="D1035" s="1">
        <f>BILANCA!E57</f>
        <v>2646991.67</v>
      </c>
      <c r="E1035" s="1">
        <v>0</v>
      </c>
      <c r="F1035" s="1">
        <v>0</v>
      </c>
      <c r="G1035" s="2">
        <f t="shared" si="22"/>
        <v>329165.54943999997</v>
      </c>
      <c r="H1035" s="2">
        <f t="shared" si="19"/>
        <v>0.71000000007916242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809.61</v>
      </c>
      <c r="D1036" s="1">
        <f>BILANCA!E58</f>
        <v>0</v>
      </c>
      <c r="E1036" s="1">
        <v>0</v>
      </c>
      <c r="F1036" s="1">
        <v>0</v>
      </c>
      <c r="G1036" s="2">
        <f t="shared" si="22"/>
        <v>42.909329999999997</v>
      </c>
      <c r="H1036" s="2">
        <f t="shared" si="19"/>
        <v>0.38999999999998636</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158139.23000000001</v>
      </c>
      <c r="D1039" s="1">
        <f>BILANCA!E61</f>
        <v>220534.22</v>
      </c>
      <c r="E1039" s="1">
        <v>0</v>
      </c>
      <c r="F1039" s="1">
        <v>0</v>
      </c>
      <c r="G1039" s="2">
        <f t="shared" si="22"/>
        <v>33555.629520000002</v>
      </c>
      <c r="H1039" s="2">
        <f t="shared" si="19"/>
        <v>0.45000000001164153</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23657.84</v>
      </c>
      <c r="D1040" s="1">
        <f>BILANCA!E62</f>
        <v>23657.84</v>
      </c>
      <c r="E1040" s="1">
        <v>0</v>
      </c>
      <c r="F1040" s="1">
        <v>0</v>
      </c>
      <c r="G1040" s="2">
        <f t="shared" si="22"/>
        <v>4045.4906400000004</v>
      </c>
      <c r="H1040" s="2">
        <f t="shared" si="19"/>
        <v>0.31999999999970896</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1326.73</v>
      </c>
      <c r="D1041" s="1">
        <f>BILANCA!E63</f>
        <v>0</v>
      </c>
      <c r="E1041" s="1">
        <v>0</v>
      </c>
      <c r="F1041" s="1">
        <v>0</v>
      </c>
      <c r="G1041" s="2">
        <f t="shared" si="22"/>
        <v>76.950340000000011</v>
      </c>
      <c r="H1041" s="2">
        <f t="shared" si="19"/>
        <v>0.26999999999998181</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1326.73</v>
      </c>
      <c r="D1042" s="1">
        <f>BILANCA!E64</f>
        <v>0</v>
      </c>
      <c r="E1042" s="1">
        <v>0</v>
      </c>
      <c r="F1042" s="1">
        <v>0</v>
      </c>
      <c r="G1042" s="2">
        <f t="shared" si="22"/>
        <v>78.277069999999995</v>
      </c>
      <c r="H1042" s="2">
        <f t="shared" si="19"/>
        <v>0.26999999999998181</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5889106.9400000004</v>
      </c>
      <c r="D1046" s="1">
        <f>BILANCA!E68</f>
        <v>7541130.9500000011</v>
      </c>
      <c r="E1046" s="1">
        <v>0</v>
      </c>
      <c r="F1046" s="1">
        <v>0</v>
      </c>
      <c r="G1046" s="2">
        <f t="shared" si="22"/>
        <v>1321196.2369200001</v>
      </c>
      <c r="H1046" s="2">
        <f t="shared" si="19"/>
        <v>0.10999999847263098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221316.33000000002</v>
      </c>
      <c r="D1047" s="1">
        <f>BILANCA!E69</f>
        <v>1772250.6600000001</v>
      </c>
      <c r="E1047" s="1">
        <v>0</v>
      </c>
      <c r="F1047" s="1">
        <v>0</v>
      </c>
      <c r="G1047" s="2">
        <f t="shared" si="22"/>
        <v>241012.32960000003</v>
      </c>
      <c r="H1047" s="2">
        <f t="shared" si="19"/>
        <v>0.66999999986728653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220579.17</v>
      </c>
      <c r="D1048" s="1">
        <f>BILANCA!E70</f>
        <v>1770925.1</v>
      </c>
      <c r="E1048" s="1">
        <v>0</v>
      </c>
      <c r="F1048" s="1">
        <v>0</v>
      </c>
      <c r="G1048" s="2">
        <f t="shared" si="22"/>
        <v>244557.90905000002</v>
      </c>
      <c r="H1048" s="2">
        <f t="shared" si="19"/>
        <v>0.27000000010593794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220579.17</v>
      </c>
      <c r="D1050" s="1">
        <f>BILANCA!E72</f>
        <v>1770875.62</v>
      </c>
      <c r="E1050" s="1">
        <v>0</v>
      </c>
      <c r="F1050" s="1">
        <v>0</v>
      </c>
      <c r="G1050" s="2">
        <f t="shared" si="22"/>
        <v>252076.13747000005</v>
      </c>
      <c r="H1050" s="2">
        <f t="shared" si="19"/>
        <v>0.54999999990104698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49.48</v>
      </c>
      <c r="E1052" s="1">
        <v>0</v>
      </c>
      <c r="F1052" s="1">
        <v>0</v>
      </c>
      <c r="G1052" s="2">
        <f t="shared" si="22"/>
        <v>6.8282400000000001</v>
      </c>
      <c r="H1052" s="2">
        <f t="shared" si="19"/>
        <v>0.47999999999999687</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737.16</v>
      </c>
      <c r="D1054" s="1">
        <f>BILANCA!E76</f>
        <v>1325.56</v>
      </c>
      <c r="E1054" s="1">
        <v>0</v>
      </c>
      <c r="F1054" s="1">
        <v>0</v>
      </c>
      <c r="G1054" s="2">
        <f t="shared" si="22"/>
        <v>240.56787999999997</v>
      </c>
      <c r="H1054" s="2">
        <f t="shared" si="19"/>
        <v>0.60000000000002274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65262.259999999995</v>
      </c>
      <c r="D1056" s="1">
        <f>BILANCA!E78</f>
        <v>108369.51</v>
      </c>
      <c r="E1056" s="1">
        <v>0</v>
      </c>
      <c r="F1056" s="1">
        <v>0</v>
      </c>
      <c r="G1056" s="2">
        <f t="shared" si="22"/>
        <v>20586.093439999997</v>
      </c>
      <c r="H1056" s="2">
        <f t="shared" si="19"/>
        <v>0.75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130.16</v>
      </c>
      <c r="D1061" s="1">
        <f>BILANCA!E83</f>
        <v>122.06</v>
      </c>
      <c r="E1061" s="1">
        <v>0</v>
      </c>
      <c r="F1061" s="1">
        <v>0</v>
      </c>
      <c r="G1061" s="2">
        <f t="shared" si="22"/>
        <v>29.193840000000002</v>
      </c>
      <c r="H1061" s="2">
        <f t="shared" si="19"/>
        <v>0.21999999999999886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0.97</v>
      </c>
      <c r="D1062" s="1">
        <f>BILANCA!E84</f>
        <v>527.41999999999996</v>
      </c>
      <c r="E1062" s="1">
        <v>0</v>
      </c>
      <c r="F1062" s="1">
        <v>0</v>
      </c>
      <c r="G1062" s="2">
        <f t="shared" si="22"/>
        <v>83.408989999999989</v>
      </c>
      <c r="H1062" s="2">
        <f t="shared" si="19"/>
        <v>0.4499999999999591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65131.13</v>
      </c>
      <c r="D1064" s="1">
        <f>BILANCA!E86</f>
        <v>107720.03</v>
      </c>
      <c r="E1064" s="1">
        <v>0</v>
      </c>
      <c r="F1064" s="1">
        <v>0</v>
      </c>
      <c r="G1064" s="2">
        <f t="shared" si="22"/>
        <v>22726.266390000001</v>
      </c>
      <c r="H1064" s="2">
        <f t="shared" si="19"/>
        <v>0.1599999999962165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5474643.3100000005</v>
      </c>
      <c r="D1112" s="1">
        <f>BILANCA!E134</f>
        <v>5474643.3100000005</v>
      </c>
      <c r="E1112" s="1">
        <v>0</v>
      </c>
      <c r="F1112" s="1">
        <v>0</v>
      </c>
      <c r="G1112" s="2">
        <f t="shared" si="22"/>
        <v>2118686.9609700004</v>
      </c>
      <c r="H1112" s="2">
        <f t="shared" si="23"/>
        <v>0.62000000104308128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5474643.3100000005</v>
      </c>
      <c r="D1113" s="1">
        <f>BILANCA!E135</f>
        <v>5474643.3100000005</v>
      </c>
      <c r="E1113" s="1">
        <v>0</v>
      </c>
      <c r="F1113" s="1">
        <v>0</v>
      </c>
      <c r="G1113" s="2">
        <f t="shared" si="22"/>
        <v>2135110.8909</v>
      </c>
      <c r="H1113" s="2">
        <f t="shared" si="23"/>
        <v>0.62000000104308128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4888499.57</v>
      </c>
      <c r="D1117" s="1">
        <f>BILANCA!E139</f>
        <v>4888499.57</v>
      </c>
      <c r="E1117" s="1">
        <v>0</v>
      </c>
      <c r="F1117" s="1">
        <v>0</v>
      </c>
      <c r="G1117" s="2">
        <f t="shared" si="22"/>
        <v>1965176.8271400002</v>
      </c>
      <c r="H1117" s="2">
        <f t="shared" si="23"/>
        <v>0.85999999940395355</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586143.74</v>
      </c>
      <c r="D1119" s="1">
        <f>BILANCA!E141</f>
        <v>586143.74</v>
      </c>
      <c r="E1119" s="1">
        <v>0</v>
      </c>
      <c r="F1119" s="1">
        <v>0</v>
      </c>
      <c r="G1119" s="2">
        <f t="shared" si="22"/>
        <v>239146.64592000004</v>
      </c>
      <c r="H1119" s="2">
        <f t="shared" si="23"/>
        <v>0.52000000001862645</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127215.51000000001</v>
      </c>
      <c r="D1124" s="1">
        <f>BILANCA!E146</f>
        <v>185094.19999999998</v>
      </c>
      <c r="E1124" s="1">
        <v>0</v>
      </c>
      <c r="F1124" s="1">
        <v>0</v>
      </c>
      <c r="G1124" s="2">
        <f t="shared" si="22"/>
        <v>70133.951309999989</v>
      </c>
      <c r="H1124" s="2">
        <f t="shared" si="23"/>
        <v>0.68999999997322448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90657.25</v>
      </c>
      <c r="D1125" s="1">
        <f>BILANCA!E147</f>
        <v>83528.83</v>
      </c>
      <c r="E1125" s="1">
        <v>0</v>
      </c>
      <c r="F1125" s="1">
        <v>0</v>
      </c>
      <c r="G1125" s="2">
        <f t="shared" si="22"/>
        <v>36595.517219999994</v>
      </c>
      <c r="H1125" s="2">
        <f t="shared" si="23"/>
        <v>0.41999999999825377</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105020.45</v>
      </c>
      <c r="D1136" s="1">
        <f>BILANCA!E158</f>
        <v>170082.11</v>
      </c>
      <c r="E1136" s="1">
        <v>0</v>
      </c>
      <c r="F1136" s="1">
        <v>0</v>
      </c>
      <c r="G1136" s="2">
        <f t="shared" si="22"/>
        <v>68113.254509999999</v>
      </c>
      <c r="H1136" s="2">
        <f t="shared" si="23"/>
        <v>0.55999999998311978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118932.7</v>
      </c>
      <c r="D1137" s="1">
        <f>BILANCA!E159</f>
        <v>130244.49</v>
      </c>
      <c r="E1137" s="1">
        <v>0</v>
      </c>
      <c r="F1137" s="1">
        <v>0</v>
      </c>
      <c r="G1137" s="2">
        <f t="shared" si="22"/>
        <v>58430.938720000006</v>
      </c>
      <c r="H1137" s="2">
        <f t="shared" si="23"/>
        <v>0.79000000000814907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3662.24</v>
      </c>
      <c r="D1138" s="1">
        <f>BILANCA!E160</f>
        <v>2935.36</v>
      </c>
      <c r="E1138" s="1">
        <v>0</v>
      </c>
      <c r="F1138" s="1">
        <v>0</v>
      </c>
      <c r="G1138" s="2">
        <f t="shared" si="22"/>
        <v>1477.6088</v>
      </c>
      <c r="H1138" s="2">
        <f t="shared" si="23"/>
        <v>0.59999999999990905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191057.13</v>
      </c>
      <c r="D1141" s="1">
        <f>BILANCA!E163</f>
        <v>201696.59</v>
      </c>
      <c r="E1141" s="1">
        <v>0</v>
      </c>
      <c r="F1141" s="1">
        <v>0</v>
      </c>
      <c r="G1141" s="2">
        <f t="shared" si="22"/>
        <v>93923.148979999998</v>
      </c>
      <c r="H1141" s="2">
        <f t="shared" si="23"/>
        <v>0.54000000000814907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487.15</v>
      </c>
      <c r="D1142" s="1">
        <f>BILANCA!E164</f>
        <v>487.15</v>
      </c>
      <c r="E1142" s="1">
        <v>0</v>
      </c>
      <c r="F1142" s="1">
        <v>0</v>
      </c>
      <c r="G1142" s="2">
        <f t="shared" si="22"/>
        <v>232.37055000000001</v>
      </c>
      <c r="H1142" s="2">
        <f t="shared" si="23"/>
        <v>0.29999999999995453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487.15</v>
      </c>
      <c r="D1144" s="1">
        <f>BILANCA!E166</f>
        <v>487.15</v>
      </c>
      <c r="E1144" s="1">
        <v>0</v>
      </c>
      <c r="F1144" s="1">
        <v>0</v>
      </c>
      <c r="G1144" s="2">
        <f t="shared" si="22"/>
        <v>235.29345000000001</v>
      </c>
      <c r="H1144" s="2">
        <f t="shared" si="23"/>
        <v>0.29999999999995453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182.38</v>
      </c>
      <c r="D1148" s="1">
        <f>BILANCA!E170</f>
        <v>286.12</v>
      </c>
      <c r="E1148" s="1">
        <v>0</v>
      </c>
      <c r="F1148" s="1">
        <v>0</v>
      </c>
      <c r="G1148" s="2">
        <f t="shared" si="22"/>
        <v>124.51230000000001</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182.38</v>
      </c>
      <c r="D1149" s="1">
        <f>BILANCA!E171</f>
        <v>286.12</v>
      </c>
      <c r="E1149" s="1">
        <v>0</v>
      </c>
      <c r="F1149" s="1">
        <v>0</v>
      </c>
      <c r="G1149" s="2">
        <f t="shared" si="22"/>
        <v>125.26692000000001</v>
      </c>
      <c r="H1149" s="2">
        <f t="shared" si="23"/>
        <v>0.5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20470551.970000003</v>
      </c>
      <c r="D1152" s="1">
        <f>BILANCA!E175</f>
        <v>23458246.280000001</v>
      </c>
      <c r="E1152" s="1">
        <v>0</v>
      </c>
      <c r="F1152" s="1">
        <v>0</v>
      </c>
      <c r="G1152" s="2">
        <f t="shared" si="22"/>
        <v>11388410.525570001</v>
      </c>
      <c r="H1152" s="2">
        <f t="shared" si="23"/>
        <v>0.30999999865889549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2181359.71</v>
      </c>
      <c r="D1153" s="1">
        <f>BILANCA!E176</f>
        <v>4384787</v>
      </c>
      <c r="E1153" s="1">
        <v>0</v>
      </c>
      <c r="F1153" s="1">
        <v>0</v>
      </c>
      <c r="G1153" s="2">
        <f t="shared" si="22"/>
        <v>1861658.7307000002</v>
      </c>
      <c r="H1153" s="2">
        <f t="shared" si="23"/>
        <v>0.2900000000372529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368572.15</v>
      </c>
      <c r="D1154" s="1">
        <f>BILANCA!E177</f>
        <v>565506.52999999991</v>
      </c>
      <c r="E1154" s="1">
        <v>0</v>
      </c>
      <c r="F1154" s="1">
        <v>0</v>
      </c>
      <c r="G1154" s="2">
        <f t="shared" si="22"/>
        <v>256429.07090999998</v>
      </c>
      <c r="H1154" s="2">
        <f t="shared" si="23"/>
        <v>0.62000000011175871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96736.26</v>
      </c>
      <c r="D1155" s="1">
        <f>BILANCA!E178</f>
        <v>209673.15</v>
      </c>
      <c r="E1155" s="1">
        <v>0</v>
      </c>
      <c r="F1155" s="1">
        <v>0</v>
      </c>
      <c r="G1155" s="2">
        <f t="shared" si="22"/>
        <v>88766.200319999989</v>
      </c>
      <c r="H1155" s="2">
        <f t="shared" si="23"/>
        <v>0.40999999998894054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201633.65</v>
      </c>
      <c r="D1156" s="1">
        <f>BILANCA!E179</f>
        <v>265732.56</v>
      </c>
      <c r="E1156" s="1">
        <v>0</v>
      </c>
      <c r="F1156" s="1">
        <v>0</v>
      </c>
      <c r="G1156" s="2">
        <f t="shared" si="22"/>
        <v>126826.08721</v>
      </c>
      <c r="H1156" s="2">
        <f t="shared" si="23"/>
        <v>0.79000000000814907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984.96</v>
      </c>
      <c r="D1157" s="1">
        <f>BILANCA!E180</f>
        <v>17946.870000000003</v>
      </c>
      <c r="E1157" s="1">
        <v>0</v>
      </c>
      <c r="F1157" s="1">
        <v>0</v>
      </c>
      <c r="G1157" s="2">
        <f t="shared" si="22"/>
        <v>6416.8937999999998</v>
      </c>
      <c r="H1157" s="2">
        <f t="shared" si="23"/>
        <v>0.16999999999734428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826.95</v>
      </c>
      <c r="D1159" s="1">
        <f>BILANCA!E182</f>
        <v>17376.900000000001</v>
      </c>
      <c r="E1159" s="1">
        <v>0</v>
      </c>
      <c r="F1159" s="1">
        <v>0</v>
      </c>
      <c r="G1159" s="2">
        <f t="shared" si="22"/>
        <v>6262.2120000000004</v>
      </c>
      <c r="H1159" s="2">
        <f t="shared" si="23"/>
        <v>0.14999999999849933</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158.01</v>
      </c>
      <c r="D1160" s="1">
        <f>BILANCA!E183</f>
        <v>569.97</v>
      </c>
      <c r="E1160" s="1">
        <v>0</v>
      </c>
      <c r="F1160" s="1">
        <v>0</v>
      </c>
      <c r="G1160" s="2">
        <f t="shared" si="22"/>
        <v>229.73715000000001</v>
      </c>
      <c r="H1160" s="2">
        <f t="shared" si="23"/>
        <v>3.999999999996362E-2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796.34</v>
      </c>
      <c r="D1161" s="1">
        <f>BILANCA!E184</f>
        <v>0</v>
      </c>
      <c r="E1161" s="1">
        <v>0</v>
      </c>
      <c r="F1161" s="1">
        <v>0</v>
      </c>
      <c r="G1161" s="2">
        <f t="shared" si="22"/>
        <v>141.74851999999998</v>
      </c>
      <c r="H1161" s="2">
        <f t="shared" si="23"/>
        <v>0.34000000000003183</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604.11</v>
      </c>
      <c r="E1162" s="1">
        <v>0</v>
      </c>
      <c r="F1162" s="1">
        <v>0</v>
      </c>
      <c r="G1162" s="2">
        <f>B1162/1000*C1162+B1162/500*D1162</f>
        <v>216.27137999999999</v>
      </c>
      <c r="H1162" s="2">
        <f>ABS(C1162-ROUND(C1162,0))+ABS(D1162-ROUND(D1162,0))</f>
        <v>0.11000000000001364</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23466.22</v>
      </c>
      <c r="D1163" s="1">
        <f>BILANCA!E186</f>
        <v>24610.32</v>
      </c>
      <c r="E1163" s="1">
        <v>0</v>
      </c>
      <c r="F1163" s="1">
        <v>0</v>
      </c>
      <c r="G1163" s="2">
        <f t="shared" si="22"/>
        <v>13083.6348</v>
      </c>
      <c r="H1163" s="2">
        <f t="shared" si="23"/>
        <v>0.54000000000087311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44954.720000000001</v>
      </c>
      <c r="D1165" s="1">
        <f>BILANCA!E188</f>
        <v>46939.519999999997</v>
      </c>
      <c r="E1165" s="1">
        <v>0</v>
      </c>
      <c r="F1165" s="1">
        <v>0</v>
      </c>
      <c r="G1165" s="2">
        <f t="shared" si="22"/>
        <v>25267.744319999998</v>
      </c>
      <c r="H1165" s="2">
        <f t="shared" si="23"/>
        <v>0.76000000000203727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398.17</v>
      </c>
      <c r="D1166" s="1">
        <f>BILANCA!E189</f>
        <v>372876.21</v>
      </c>
      <c r="E1166" s="1">
        <v>0</v>
      </c>
      <c r="F1166" s="1">
        <v>0</v>
      </c>
      <c r="G1166" s="2">
        <f t="shared" si="22"/>
        <v>136545.55797000002</v>
      </c>
      <c r="H1166" s="2">
        <f t="shared" si="23"/>
        <v>0.38000000002097067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1812389.39</v>
      </c>
      <c r="D1183" s="1">
        <f>BILANCA!E206</f>
        <v>3446404.2600000002</v>
      </c>
      <c r="E1183" s="1">
        <v>0</v>
      </c>
      <c r="F1183" s="1">
        <v>0</v>
      </c>
      <c r="G1183" s="2">
        <f t="shared" si="22"/>
        <v>1741039.5820000002</v>
      </c>
      <c r="H1183" s="2">
        <f t="shared" si="23"/>
        <v>0.65000000013969839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1812389.39</v>
      </c>
      <c r="D1184" s="1">
        <f>BILANCA!E207</f>
        <v>3446404.2600000002</v>
      </c>
      <c r="E1184" s="1">
        <v>0</v>
      </c>
      <c r="F1184" s="1">
        <v>0</v>
      </c>
      <c r="G1184" s="2">
        <f t="shared" si="22"/>
        <v>1749744.77991</v>
      </c>
      <c r="H1184" s="2">
        <f t="shared" si="23"/>
        <v>0.65000000013969839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1812389.39</v>
      </c>
      <c r="D1189" s="1">
        <f>BILANCA!E212</f>
        <v>3422125.52</v>
      </c>
      <c r="E1189" s="1">
        <v>0</v>
      </c>
      <c r="F1189" s="1">
        <v>0</v>
      </c>
      <c r="G1189" s="2">
        <f t="shared" si="22"/>
        <v>1783267.9285799998</v>
      </c>
      <c r="H1189" s="2">
        <f t="shared" si="23"/>
        <v>0.86999999987892807</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24278.74</v>
      </c>
      <c r="E1191" s="1">
        <v>0</v>
      </c>
      <c r="F1191" s="1">
        <v>0</v>
      </c>
      <c r="G1191" s="2">
        <f t="shared" si="22"/>
        <v>10099.955840000001</v>
      </c>
      <c r="H1191" s="2">
        <f t="shared" si="23"/>
        <v>0.25999999999839929</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18289192.260000002</v>
      </c>
      <c r="D1214" s="1">
        <f>BILANCA!E237</f>
        <v>19073459.280000001</v>
      </c>
      <c r="E1214" s="1">
        <v>0</v>
      </c>
      <c r="F1214" s="1">
        <v>0</v>
      </c>
      <c r="G1214" s="2">
        <f t="shared" si="22"/>
        <v>13036741.599420004</v>
      </c>
      <c r="H1214" s="2">
        <f t="shared" si="23"/>
        <v>0.54000000283122063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18243698.949999999</v>
      </c>
      <c r="D1215" s="1">
        <f>BILANCA!E238</f>
        <v>17944519.810000002</v>
      </c>
      <c r="E1215" s="1">
        <v>0</v>
      </c>
      <c r="F1215" s="1">
        <v>0</v>
      </c>
      <c r="G1215" s="2">
        <f t="shared" si="22"/>
        <v>12558795.348240001</v>
      </c>
      <c r="H1215" s="2">
        <f t="shared" si="23"/>
        <v>0.23999999836087227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20056088.34</v>
      </c>
      <c r="D1216" s="1">
        <f>BILANCA!E239</f>
        <v>21405930.350000001</v>
      </c>
      <c r="E1216" s="1">
        <v>0</v>
      </c>
      <c r="F1216" s="1">
        <v>0</v>
      </c>
      <c r="G1216" s="2">
        <f t="shared" si="22"/>
        <v>14648232.126320001</v>
      </c>
      <c r="H1216" s="2">
        <f t="shared" si="23"/>
        <v>0.69000000134110451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20056088.34</v>
      </c>
      <c r="D1217" s="1">
        <f>BILANCA!E240</f>
        <v>21405930.350000001</v>
      </c>
      <c r="E1217" s="1">
        <v>0</v>
      </c>
      <c r="F1217" s="1">
        <v>0</v>
      </c>
      <c r="G1217" s="2">
        <f t="shared" si="22"/>
        <v>14711100.075360002</v>
      </c>
      <c r="H1217" s="2">
        <f t="shared" si="23"/>
        <v>0.69000000134110451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1812389.39</v>
      </c>
      <c r="D1219" s="1">
        <f>BILANCA!E242</f>
        <v>3461410.54</v>
      </c>
      <c r="E1219" s="1">
        <v>0</v>
      </c>
      <c r="F1219" s="1">
        <v>0</v>
      </c>
      <c r="G1219" s="2">
        <f t="shared" si="22"/>
        <v>2061509.6709199999</v>
      </c>
      <c r="H1219" s="2">
        <f t="shared" si="23"/>
        <v>0.84999999986030161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1812389.39</v>
      </c>
      <c r="D1220" s="1">
        <f>BILANCA!E243</f>
        <v>3461410.54</v>
      </c>
      <c r="E1220" s="1">
        <v>0</v>
      </c>
      <c r="F1220" s="1">
        <v>0</v>
      </c>
      <c r="G1220" s="2">
        <f t="shared" si="22"/>
        <v>2070244.8813899998</v>
      </c>
      <c r="H1220" s="2">
        <f t="shared" si="23"/>
        <v>0.84999999986030161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-115456.56</v>
      </c>
      <c r="D1222" s="1">
        <f>BILANCA!E245</f>
        <v>910177.49</v>
      </c>
      <c r="E1222" s="1">
        <v>0</v>
      </c>
      <c r="F1222" s="1">
        <v>0</v>
      </c>
      <c r="G1222" s="2">
        <f t="shared" si="22"/>
        <v>407470.72237999993</v>
      </c>
      <c r="H1222" s="2">
        <f t="shared" si="23"/>
        <v>0.92999999999301508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245906</v>
      </c>
      <c r="D1223" s="1">
        <f>BILANCA!E246</f>
        <v>2002081.02</v>
      </c>
      <c r="E1223" s="1">
        <v>0</v>
      </c>
      <c r="F1223" s="1">
        <v>0</v>
      </c>
      <c r="G1223" s="2">
        <f t="shared" si="22"/>
        <v>1020016.3295999999</v>
      </c>
      <c r="H1223" s="2">
        <f t="shared" si="23"/>
        <v>2.0000000018626451E-2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47364.6</v>
      </c>
      <c r="D1224" s="1">
        <f>BILANCA!E247</f>
        <v>366908.47</v>
      </c>
      <c r="E1224" s="1">
        <v>0</v>
      </c>
      <c r="F1224" s="1">
        <v>0</v>
      </c>
      <c r="G1224" s="2">
        <f t="shared" si="22"/>
        <v>188264.75113999998</v>
      </c>
      <c r="H1224" s="2">
        <f t="shared" si="23"/>
        <v>0.86999999997351551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198541.4</v>
      </c>
      <c r="D1226" s="1">
        <f>BILANCA!E249</f>
        <v>1635172.55</v>
      </c>
      <c r="E1226" s="1">
        <v>0</v>
      </c>
      <c r="F1226" s="1">
        <v>0</v>
      </c>
      <c r="G1226" s="2">
        <f t="shared" si="22"/>
        <v>842939.41949999996</v>
      </c>
      <c r="H1226" s="2">
        <f t="shared" si="23"/>
        <v>0.84999999994761311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361362.56</v>
      </c>
      <c r="D1227" s="1">
        <f>BILANCA!E250</f>
        <v>1091903.53</v>
      </c>
      <c r="E1227" s="1">
        <v>0</v>
      </c>
      <c r="F1227" s="1">
        <v>0</v>
      </c>
      <c r="G1227" s="2">
        <f t="shared" si="22"/>
        <v>621021.38728000002</v>
      </c>
      <c r="H1227" s="2">
        <f t="shared" si="23"/>
        <v>0.90999999997438863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361362.56</v>
      </c>
      <c r="D1229" s="1">
        <f>BILANCA!E252</f>
        <v>1091903.53</v>
      </c>
      <c r="E1229" s="1">
        <v>0</v>
      </c>
      <c r="F1229" s="1">
        <v>0</v>
      </c>
      <c r="G1229" s="2">
        <f t="shared" si="22"/>
        <v>626111.72652000003</v>
      </c>
      <c r="H1229" s="2">
        <f t="shared" si="23"/>
        <v>0.90999999997438863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127282.02</v>
      </c>
      <c r="D1232" s="1">
        <f>BILANCA!E255</f>
        <v>185094.13</v>
      </c>
      <c r="E1232" s="1">
        <v>0</v>
      </c>
      <c r="F1232" s="1">
        <v>0</v>
      </c>
      <c r="G1232" s="2">
        <f t="shared" si="22"/>
        <v>123870.09972000001</v>
      </c>
      <c r="H1232" s="2">
        <f t="shared" si="23"/>
        <v>0.15000000000873115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487.15</v>
      </c>
      <c r="D1233" s="1">
        <f>BILANCA!E256</f>
        <v>487.15</v>
      </c>
      <c r="E1233" s="1">
        <v>0</v>
      </c>
      <c r="F1233" s="1">
        <v>0</v>
      </c>
      <c r="G1233" s="2">
        <f t="shared" si="22"/>
        <v>365.36249999999995</v>
      </c>
      <c r="H1233" s="2">
        <f t="shared" si="23"/>
        <v>0.29999999999995453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33180.699999999997</v>
      </c>
      <c r="D1234" s="1">
        <f>BILANCA!E257</f>
        <v>33180.699999999997</v>
      </c>
      <c r="E1234" s="1">
        <v>0</v>
      </c>
      <c r="F1234" s="1">
        <v>0</v>
      </c>
      <c r="G1234" s="2">
        <f t="shared" si="22"/>
        <v>24985.0671</v>
      </c>
      <c r="H1234" s="2">
        <f t="shared" si="23"/>
        <v>0.60000000000582077</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6984500.1799999997</v>
      </c>
      <c r="D1236" s="1">
        <f>BILANCA!E259</f>
        <v>6984977.7800000003</v>
      </c>
      <c r="E1236" s="1">
        <v>0</v>
      </c>
      <c r="F1236" s="1">
        <v>0</v>
      </c>
      <c r="G1236" s="2">
        <f t="shared" si="22"/>
        <v>5301477.30222</v>
      </c>
      <c r="H1236" s="2">
        <f t="shared" si="23"/>
        <v>0.39999999944120646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6984500.1799999997</v>
      </c>
      <c r="D1237" s="1">
        <f>BILANCA!E260</f>
        <v>6984977.7800000003</v>
      </c>
      <c r="E1237" s="1">
        <v>0</v>
      </c>
      <c r="F1237" s="1">
        <v>0</v>
      </c>
      <c r="G1237" s="2">
        <f t="shared" si="22"/>
        <v>5322431.7579600001</v>
      </c>
      <c r="H1237" s="2">
        <f t="shared" si="23"/>
        <v>0.39999999944120646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318272.64000000001</v>
      </c>
      <c r="D1240" s="1">
        <f>BILANCA!E264</f>
        <v>366879.22</v>
      </c>
      <c r="E1240" s="1">
        <v>0</v>
      </c>
      <c r="F1240" s="1">
        <v>0</v>
      </c>
      <c r="G1240" s="2">
        <f t="shared" si="22"/>
        <v>270371.98755999998</v>
      </c>
      <c r="H1240" s="2">
        <f t="shared" si="23"/>
        <v>0.57999999995809048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19911.57</v>
      </c>
      <c r="E1241" s="1">
        <v>0</v>
      </c>
      <c r="F1241" s="1">
        <v>0</v>
      </c>
      <c r="G1241" s="2">
        <f t="shared" si="22"/>
        <v>10274.37012</v>
      </c>
      <c r="H1241" s="2">
        <f t="shared" si="23"/>
        <v>0.43000000000029104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487.15</v>
      </c>
      <c r="D1242" s="1">
        <f>BILANCA!E266</f>
        <v>487.15</v>
      </c>
      <c r="E1242" s="1">
        <v>0</v>
      </c>
      <c r="F1242" s="1">
        <v>0</v>
      </c>
      <c r="G1242" s="2">
        <f t="shared" ref="G1242:G1479" si="24">B1242/1000*C1242+B1242/500*D1242</f>
        <v>378.51554999999996</v>
      </c>
      <c r="H1242" s="2">
        <f t="shared" si="23"/>
        <v>0.29999999999995453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77.05</v>
      </c>
      <c r="D1244" s="1">
        <f>BILANCA!E268</f>
        <v>5198.68</v>
      </c>
      <c r="E1244" s="1">
        <v>0</v>
      </c>
      <c r="F1244" s="1">
        <v>0</v>
      </c>
      <c r="G1244" s="2">
        <f t="shared" si="24"/>
        <v>2733.8210100000006</v>
      </c>
      <c r="H1244" s="2">
        <f t="shared" si="23"/>
        <v>0.36999999999970612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52138.04</v>
      </c>
      <c r="D1245" s="1">
        <f>BILANCA!E269</f>
        <v>90278.06</v>
      </c>
      <c r="E1245" s="1">
        <v>0</v>
      </c>
      <c r="F1245" s="1">
        <v>0</v>
      </c>
      <c r="G1245" s="2">
        <f t="shared" si="24"/>
        <v>60965.869919999997</v>
      </c>
      <c r="H1245" s="2">
        <f t="shared" si="23"/>
        <v>9.9999999998544808E-2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3318.07</v>
      </c>
      <c r="D1247" s="1">
        <f>BILANCA!E271</f>
        <v>0</v>
      </c>
      <c r="E1247" s="1">
        <v>0</v>
      </c>
      <c r="F1247" s="1">
        <v>0</v>
      </c>
      <c r="G1247" s="2">
        <f t="shared" si="24"/>
        <v>875.97048000000007</v>
      </c>
      <c r="H1247" s="2">
        <f t="shared" si="23"/>
        <v>7.0000000000163709E-2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9597.9699999999993</v>
      </c>
      <c r="D1249" s="1">
        <f>BILANCA!E273</f>
        <v>12243.29</v>
      </c>
      <c r="E1249" s="1">
        <v>0</v>
      </c>
      <c r="F1249" s="1">
        <v>0</v>
      </c>
      <c r="G1249" s="2">
        <f t="shared" si="24"/>
        <v>9066.4903000000013</v>
      </c>
      <c r="H1249" s="2">
        <f t="shared" si="23"/>
        <v>0.32000000000152795</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346779.05</v>
      </c>
      <c r="D1263" s="1">
        <f>BILANCA!E287</f>
        <v>125890.43</v>
      </c>
      <c r="E1263" s="1">
        <v>0</v>
      </c>
      <c r="F1263" s="1">
        <v>0</v>
      </c>
      <c r="G1263" s="2">
        <f t="shared" si="24"/>
        <v>167596.77480000001</v>
      </c>
      <c r="H1263" s="2">
        <f t="shared" si="23"/>
        <v>0.47999999998137355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21793.1</v>
      </c>
      <c r="D1264" s="1">
        <f>BILANCA!E288</f>
        <v>439616.1</v>
      </c>
      <c r="E1264" s="1">
        <v>0</v>
      </c>
      <c r="F1264" s="1">
        <v>0</v>
      </c>
      <c r="G1264" s="2">
        <f t="shared" si="24"/>
        <v>253188.10930000001</v>
      </c>
      <c r="H1264" s="2">
        <f t="shared" si="23"/>
        <v>0.19999999997526174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398.17</v>
      </c>
      <c r="D1265" s="1">
        <f>BILANCA!E289</f>
        <v>41107.61</v>
      </c>
      <c r="E1265" s="1">
        <v>0</v>
      </c>
      <c r="F1265" s="1">
        <v>0</v>
      </c>
      <c r="G1265" s="2">
        <f t="shared" si="24"/>
        <v>23296.975979999999</v>
      </c>
      <c r="H1265" s="2">
        <f t="shared" si="23"/>
        <v>0.55999999999943384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331768.59999999998</v>
      </c>
      <c r="E1266" s="1">
        <v>0</v>
      </c>
      <c r="F1266" s="1">
        <v>0</v>
      </c>
      <c r="G1266" s="2">
        <f t="shared" si="24"/>
        <v>187781.02759999997</v>
      </c>
      <c r="H1266" s="2">
        <f t="shared" si="23"/>
        <v>0.40000000002328306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1812389.39</v>
      </c>
      <c r="D1269" s="1">
        <f>BILANCA!E293</f>
        <v>3446404.26</v>
      </c>
      <c r="E1269" s="1">
        <v>0</v>
      </c>
      <c r="F1269" s="1">
        <v>0</v>
      </c>
      <c r="G1269" s="2">
        <f t="shared" si="24"/>
        <v>2489686.6022599996</v>
      </c>
      <c r="H1269" s="2">
        <f t="shared" si="23"/>
        <v>0.6499999996740371</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446.74</v>
      </c>
      <c r="D1273" s="1">
        <f>BILANCA!E297</f>
        <v>41673.61</v>
      </c>
      <c r="E1273" s="1">
        <v>0</v>
      </c>
      <c r="F1273" s="1">
        <v>0</v>
      </c>
      <c r="G1273" s="2">
        <f t="shared" si="24"/>
        <v>24300.248399999997</v>
      </c>
      <c r="H1273" s="2">
        <f t="shared" si="23"/>
        <v>0.64999999999940883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42631.51</v>
      </c>
      <c r="D1274" s="1">
        <f>BILANCA!E298</f>
        <v>3071.93</v>
      </c>
      <c r="E1274" s="1">
        <v>0</v>
      </c>
      <c r="F1274" s="1">
        <v>0</v>
      </c>
      <c r="G1274" s="2">
        <f t="shared" si="24"/>
        <v>14193.632669999999</v>
      </c>
      <c r="H1274" s="2">
        <f t="shared" si="23"/>
        <v>0.55999999999812644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1876.46</v>
      </c>
      <c r="D1275" s="1">
        <f>BILANCA!E299</f>
        <v>2193.98</v>
      </c>
      <c r="E1275" s="1">
        <v>0</v>
      </c>
      <c r="F1275" s="1">
        <v>0</v>
      </c>
      <c r="G1275" s="2">
        <f t="shared" si="24"/>
        <v>1829.21064</v>
      </c>
      <c r="H1275" s="2">
        <f t="shared" si="23"/>
        <v>0.48000000000001819</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24278.74</v>
      </c>
      <c r="E1288" s="1">
        <v>0</v>
      </c>
      <c r="F1288" s="1">
        <v>0</v>
      </c>
      <c r="G1288" s="2">
        <f t="shared" si="24"/>
        <v>14810.0314</v>
      </c>
      <c r="H1288" s="2">
        <f t="shared" si="23"/>
        <v>0.25999999999839929</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713941.39999999991</v>
      </c>
      <c r="D1299" s="6">
        <f>'RAS-funkcijski'!E5</f>
        <v>1001145.3</v>
      </c>
      <c r="E1299" s="6">
        <v>0</v>
      </c>
      <c r="F1299" s="6">
        <v>0</v>
      </c>
      <c r="G1299" s="7">
        <f t="shared" si="24"/>
        <v>2716.232</v>
      </c>
      <c r="H1299" s="7">
        <f t="shared" si="23"/>
        <v>0.69999999995343387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647714.17999999993</v>
      </c>
      <c r="D1300" s="1">
        <f>'RAS-funkcijski'!E6</f>
        <v>869582.31</v>
      </c>
      <c r="E1300" s="1">
        <v>0</v>
      </c>
      <c r="F1300" s="1">
        <v>0</v>
      </c>
      <c r="G1300" s="2">
        <f t="shared" si="24"/>
        <v>4773.7576000000008</v>
      </c>
      <c r="H1300" s="2">
        <f t="shared" si="23"/>
        <v>0.48999999999068677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317402.77</v>
      </c>
      <c r="D1301" s="1">
        <f>'RAS-funkcijski'!E7</f>
        <v>457378.78</v>
      </c>
      <c r="E1301" s="1">
        <v>0</v>
      </c>
      <c r="F1301" s="1">
        <v>0</v>
      </c>
      <c r="G1301" s="2">
        <f t="shared" si="24"/>
        <v>3696.48099</v>
      </c>
      <c r="H1301" s="2">
        <f t="shared" si="23"/>
        <v>0.44999999995343387</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330311.40999999997</v>
      </c>
      <c r="D1302" s="1">
        <f>'RAS-funkcijski'!E8</f>
        <v>412203.53</v>
      </c>
      <c r="E1302" s="1">
        <v>0</v>
      </c>
      <c r="F1302" s="1">
        <v>0</v>
      </c>
      <c r="G1302" s="2">
        <f t="shared" si="24"/>
        <v>4618.8738800000001</v>
      </c>
      <c r="H1302" s="2">
        <f t="shared" si="23"/>
        <v>0.87999999994644895</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66227.22</v>
      </c>
      <c r="D1307" s="1">
        <f>'RAS-funkcijski'!E13</f>
        <v>130062.99</v>
      </c>
      <c r="E1307" s="1">
        <v>0</v>
      </c>
      <c r="F1307" s="1">
        <v>0</v>
      </c>
      <c r="G1307" s="2">
        <f t="shared" si="24"/>
        <v>2937.1788000000001</v>
      </c>
      <c r="H1307" s="2">
        <f t="shared" si="23"/>
        <v>0.22999999999592546</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34582.559999999998</v>
      </c>
      <c r="D1308" s="1">
        <f>'RAS-funkcijski'!E14</f>
        <v>130062.99</v>
      </c>
      <c r="E1308" s="1">
        <v>0</v>
      </c>
      <c r="F1308" s="1">
        <v>0</v>
      </c>
      <c r="G1308" s="2">
        <f t="shared" si="24"/>
        <v>2947.0854000000004</v>
      </c>
      <c r="H1308" s="2">
        <f t="shared" si="23"/>
        <v>0.44999999999708962</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31644.66</v>
      </c>
      <c r="D1309" s="1">
        <f>'RAS-funkcijski'!E15</f>
        <v>0</v>
      </c>
      <c r="E1309" s="1">
        <v>0</v>
      </c>
      <c r="F1309" s="1">
        <v>0</v>
      </c>
      <c r="G1309" s="2">
        <f t="shared" si="24"/>
        <v>348.09125999999998</v>
      </c>
      <c r="H1309" s="2">
        <f t="shared" si="23"/>
        <v>0.34000000000014552</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1500</v>
      </c>
      <c r="E1313" s="1">
        <v>0</v>
      </c>
      <c r="F1313" s="1">
        <v>0</v>
      </c>
      <c r="G1313" s="2">
        <f t="shared" si="24"/>
        <v>45</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3444.16</v>
      </c>
      <c r="D1316" s="1">
        <f>'RAS-funkcijski'!E22</f>
        <v>0</v>
      </c>
      <c r="E1316" s="1">
        <v>0</v>
      </c>
      <c r="F1316" s="1">
        <v>0</v>
      </c>
      <c r="G1316" s="2">
        <f t="shared" si="24"/>
        <v>61.994879999999995</v>
      </c>
      <c r="H1316" s="2">
        <f t="shared" si="23"/>
        <v>0.15999999999985448</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3444.16</v>
      </c>
      <c r="D1318" s="1">
        <f>'RAS-funkcijski'!E24</f>
        <v>0</v>
      </c>
      <c r="E1318" s="1">
        <v>0</v>
      </c>
      <c r="F1318" s="1">
        <v>0</v>
      </c>
      <c r="G1318" s="2">
        <f t="shared" si="24"/>
        <v>68.883200000000002</v>
      </c>
      <c r="H1318" s="2">
        <f t="shared" si="23"/>
        <v>0.15999999999985448</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364063.68</v>
      </c>
      <c r="D1322" s="1">
        <f>'RAS-funkcijski'!E28</f>
        <v>766186.49</v>
      </c>
      <c r="E1322" s="1">
        <v>0</v>
      </c>
      <c r="F1322" s="1">
        <v>0</v>
      </c>
      <c r="G1322" s="2">
        <f t="shared" si="24"/>
        <v>45514.47984</v>
      </c>
      <c r="H1322" s="2">
        <f t="shared" si="23"/>
        <v>0.80999999999767169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364063.68</v>
      </c>
      <c r="D1324" s="1">
        <f>'RAS-funkcijski'!E30</f>
        <v>741675.54</v>
      </c>
      <c r="E1324" s="1">
        <v>0</v>
      </c>
      <c r="F1324" s="1">
        <v>0</v>
      </c>
      <c r="G1324" s="2">
        <f t="shared" si="24"/>
        <v>48032.783760000006</v>
      </c>
      <c r="H1324" s="2">
        <f t="shared" si="23"/>
        <v>0.77999999996973202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24510.95</v>
      </c>
      <c r="E1328" s="1">
        <v>0</v>
      </c>
      <c r="F1328" s="1">
        <v>0</v>
      </c>
      <c r="G1328" s="2">
        <f t="shared" si="24"/>
        <v>1470.6569999999999</v>
      </c>
      <c r="H1328" s="2">
        <f t="shared" si="23"/>
        <v>4.9999999999272404E-2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1541930.28</v>
      </c>
      <c r="D1329" s="1">
        <f>'RAS-funkcijski'!E35</f>
        <v>2077701.68</v>
      </c>
      <c r="E1329" s="1">
        <v>0</v>
      </c>
      <c r="F1329" s="1">
        <v>0</v>
      </c>
      <c r="G1329" s="2">
        <f t="shared" si="24"/>
        <v>176617.34284</v>
      </c>
      <c r="H1329" s="2">
        <f t="shared" si="23"/>
        <v>0.60000000009313226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137689.34</v>
      </c>
      <c r="D1330" s="1">
        <f>'RAS-funkcijski'!E36</f>
        <v>0</v>
      </c>
      <c r="E1330" s="1">
        <v>0</v>
      </c>
      <c r="F1330" s="1">
        <v>0</v>
      </c>
      <c r="G1330" s="2">
        <f t="shared" si="24"/>
        <v>4406.0588799999996</v>
      </c>
      <c r="H1330" s="2">
        <f t="shared" si="23"/>
        <v>0.33999999999650754</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128665.85</v>
      </c>
      <c r="D1331" s="1">
        <f>'RAS-funkcijski'!E37</f>
        <v>0</v>
      </c>
      <c r="E1331" s="1">
        <v>0</v>
      </c>
      <c r="F1331" s="1">
        <v>0</v>
      </c>
      <c r="G1331" s="2">
        <f t="shared" si="24"/>
        <v>4245.9730500000005</v>
      </c>
      <c r="H1331" s="2">
        <f t="shared" si="23"/>
        <v>0.14999999999417923</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9023.49</v>
      </c>
      <c r="D1332" s="1">
        <f>'RAS-funkcijski'!E38</f>
        <v>0</v>
      </c>
      <c r="E1332" s="1">
        <v>0</v>
      </c>
      <c r="F1332" s="1">
        <v>0</v>
      </c>
      <c r="G1332" s="2">
        <f t="shared" si="24"/>
        <v>306.79866000000004</v>
      </c>
      <c r="H1332" s="2">
        <f t="shared" si="23"/>
        <v>0.48999999999978172</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357856.18</v>
      </c>
      <c r="D1333" s="1">
        <f>'RAS-funkcijski'!E39</f>
        <v>462794.11</v>
      </c>
      <c r="E1333" s="1">
        <v>0</v>
      </c>
      <c r="F1333" s="1">
        <v>0</v>
      </c>
      <c r="G1333" s="2">
        <f t="shared" si="24"/>
        <v>44920.554000000004</v>
      </c>
      <c r="H1333" s="2">
        <f t="shared" si="23"/>
        <v>0.28999999997904524</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357856.18</v>
      </c>
      <c r="D1334" s="1">
        <f>'RAS-funkcijski'!E40</f>
        <v>462794.11</v>
      </c>
      <c r="E1334" s="1">
        <v>0</v>
      </c>
      <c r="F1334" s="1">
        <v>0</v>
      </c>
      <c r="G1334" s="2">
        <f t="shared" si="24"/>
        <v>46203.998399999997</v>
      </c>
      <c r="H1334" s="2">
        <f t="shared" si="23"/>
        <v>0.28999999997904524</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227323.83</v>
      </c>
      <c r="D1337" s="1">
        <f>'RAS-funkcijski'!E43</f>
        <v>189872.81</v>
      </c>
      <c r="E1337" s="1">
        <v>0</v>
      </c>
      <c r="F1337" s="1">
        <v>0</v>
      </c>
      <c r="G1337" s="2">
        <f t="shared" si="24"/>
        <v>23675.708549999999</v>
      </c>
      <c r="H1337" s="2">
        <f t="shared" si="23"/>
        <v>0.36000000001513399</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227323.83</v>
      </c>
      <c r="D1342" s="1">
        <f>'RAS-funkcijski'!E48</f>
        <v>189872.81</v>
      </c>
      <c r="E1342" s="1">
        <v>0</v>
      </c>
      <c r="F1342" s="1">
        <v>0</v>
      </c>
      <c r="G1342" s="2">
        <f t="shared" si="24"/>
        <v>26711.055799999995</v>
      </c>
      <c r="H1342" s="2">
        <f t="shared" si="27"/>
        <v>0.36000000001513399</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33494.75</v>
      </c>
      <c r="D1344" s="1">
        <f>'RAS-funkcijski'!E50</f>
        <v>0</v>
      </c>
      <c r="E1344" s="1">
        <v>0</v>
      </c>
      <c r="F1344" s="1">
        <v>0</v>
      </c>
      <c r="G1344" s="2">
        <f t="shared" si="24"/>
        <v>1540.7584999999999</v>
      </c>
      <c r="H1344" s="2">
        <f t="shared" si="27"/>
        <v>0.25</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33494.75</v>
      </c>
      <c r="D1347" s="1">
        <f>'RAS-funkcijski'!E53</f>
        <v>0</v>
      </c>
      <c r="E1347" s="1">
        <v>0</v>
      </c>
      <c r="F1347" s="1">
        <v>0</v>
      </c>
      <c r="G1347" s="2">
        <f t="shared" si="24"/>
        <v>1641.2427500000001</v>
      </c>
      <c r="H1347" s="2">
        <f t="shared" si="27"/>
        <v>0.25</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93220.17</v>
      </c>
      <c r="D1348" s="1">
        <f>'RAS-funkcijski'!E54</f>
        <v>698479.03</v>
      </c>
      <c r="E1348" s="1">
        <v>0</v>
      </c>
      <c r="F1348" s="1">
        <v>0</v>
      </c>
      <c r="G1348" s="2">
        <f t="shared" si="24"/>
        <v>74508.911500000002</v>
      </c>
      <c r="H1348" s="2">
        <f t="shared" si="27"/>
        <v>0.20000000002619345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93220.17</v>
      </c>
      <c r="D1349" s="1">
        <f>'RAS-funkcijski'!E55</f>
        <v>682609.62</v>
      </c>
      <c r="E1349" s="1">
        <v>0</v>
      </c>
      <c r="F1349" s="1">
        <v>0</v>
      </c>
      <c r="G1349" s="2">
        <f t="shared" si="24"/>
        <v>74380.409909999988</v>
      </c>
      <c r="H1349" s="2">
        <f t="shared" si="27"/>
        <v>0.55000000000291038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15869.41</v>
      </c>
      <c r="E1353" s="1">
        <v>0</v>
      </c>
      <c r="F1353" s="1">
        <v>0</v>
      </c>
      <c r="G1353" s="2">
        <f t="shared" si="24"/>
        <v>1745.6351</v>
      </c>
      <c r="H1353" s="2">
        <f t="shared" si="27"/>
        <v>0.40999999999985448</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684108.07000000007</v>
      </c>
      <c r="D1355" s="1">
        <f>'RAS-funkcijski'!E61</f>
        <v>242802.05</v>
      </c>
      <c r="E1355" s="1">
        <v>0</v>
      </c>
      <c r="F1355" s="1">
        <v>0</v>
      </c>
      <c r="G1355" s="2">
        <f t="shared" si="24"/>
        <v>66673.593690000009</v>
      </c>
      <c r="H1355" s="2">
        <f t="shared" si="27"/>
        <v>0.12000000005355105</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132228.56</v>
      </c>
      <c r="D1358" s="1">
        <f>'RAS-funkcijski'!E64</f>
        <v>108693.3</v>
      </c>
      <c r="E1358" s="1">
        <v>0</v>
      </c>
      <c r="F1358" s="1">
        <v>0</v>
      </c>
      <c r="G1358" s="2">
        <f t="shared" si="24"/>
        <v>20976.909599999999</v>
      </c>
      <c r="H1358" s="2">
        <f t="shared" si="27"/>
        <v>0.74000000000523869</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551879.51</v>
      </c>
      <c r="D1359" s="1">
        <f>'RAS-funkcijski'!E65</f>
        <v>134108.75</v>
      </c>
      <c r="E1359" s="1">
        <v>0</v>
      </c>
      <c r="F1359" s="1">
        <v>0</v>
      </c>
      <c r="G1359" s="2">
        <f t="shared" si="24"/>
        <v>50025.917610000004</v>
      </c>
      <c r="H1359" s="2">
        <f t="shared" si="27"/>
        <v>0.73999999999068677</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8237.94</v>
      </c>
      <c r="D1368" s="1">
        <f>'RAS-funkcijski'!E74</f>
        <v>483753.68</v>
      </c>
      <c r="E1368" s="1">
        <v>0</v>
      </c>
      <c r="F1368" s="1">
        <v>0</v>
      </c>
      <c r="G1368" s="2">
        <f t="shared" si="24"/>
        <v>68302.171000000002</v>
      </c>
      <c r="H1368" s="2">
        <f t="shared" si="27"/>
        <v>0.3800000000064756</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173481.55</v>
      </c>
      <c r="D1369" s="1">
        <f>'RAS-funkcijski'!E75</f>
        <v>22642.17</v>
      </c>
      <c r="E1369" s="1">
        <v>0</v>
      </c>
      <c r="F1369" s="1">
        <v>0</v>
      </c>
      <c r="G1369" s="2">
        <f t="shared" si="24"/>
        <v>15532.378189999996</v>
      </c>
      <c r="H1369" s="2">
        <f t="shared" si="27"/>
        <v>0.6200000000098953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125745.4</v>
      </c>
      <c r="D1370" s="1">
        <f>'RAS-funkcijski'!E76</f>
        <v>11310.83</v>
      </c>
      <c r="E1370" s="1">
        <v>0</v>
      </c>
      <c r="F1370" s="1">
        <v>0</v>
      </c>
      <c r="G1370" s="2">
        <f t="shared" si="24"/>
        <v>10682.428319999999</v>
      </c>
      <c r="H1370" s="2">
        <f t="shared" si="27"/>
        <v>0.56999999999425199</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37606.839999999997</v>
      </c>
      <c r="D1371" s="1">
        <f>'RAS-funkcijski'!E77</f>
        <v>0</v>
      </c>
      <c r="E1371" s="1">
        <v>0</v>
      </c>
      <c r="F1371" s="1">
        <v>0</v>
      </c>
      <c r="G1371" s="2">
        <f t="shared" si="24"/>
        <v>2745.2993199999996</v>
      </c>
      <c r="H1371" s="2">
        <f t="shared" si="27"/>
        <v>0.16000000000349246</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11331.34</v>
      </c>
      <c r="E1373" s="1">
        <v>0</v>
      </c>
      <c r="F1373" s="1">
        <v>0</v>
      </c>
      <c r="G1373" s="2">
        <f t="shared" si="24"/>
        <v>1699.701</v>
      </c>
      <c r="H1373" s="2">
        <f t="shared" si="27"/>
        <v>0.34000000000014552</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10129.31</v>
      </c>
      <c r="D1375" s="1">
        <f>'RAS-funkcijski'!E81</f>
        <v>0</v>
      </c>
      <c r="E1375" s="1">
        <v>0</v>
      </c>
      <c r="F1375" s="1">
        <v>0</v>
      </c>
      <c r="G1375" s="2">
        <f t="shared" si="24"/>
        <v>779.95686999999998</v>
      </c>
      <c r="H1375" s="2">
        <f t="shared" si="27"/>
        <v>0.30999999999949068</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444721.15999999992</v>
      </c>
      <c r="D1376" s="1">
        <f>'RAS-funkcijski'!E82</f>
        <v>546937.76</v>
      </c>
      <c r="E1376" s="1">
        <v>0</v>
      </c>
      <c r="F1376" s="1">
        <v>0</v>
      </c>
      <c r="G1376" s="2">
        <f t="shared" si="24"/>
        <v>120010.54104000001</v>
      </c>
      <c r="H1376" s="2">
        <f t="shared" si="27"/>
        <v>0.39999999990686774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14035.68</v>
      </c>
      <c r="D1377" s="1">
        <f>'RAS-funkcijski'!E83</f>
        <v>95580.58</v>
      </c>
      <c r="E1377" s="1">
        <v>0</v>
      </c>
      <c r="F1377" s="1">
        <v>0</v>
      </c>
      <c r="G1377" s="2">
        <f t="shared" si="24"/>
        <v>16210.550359999999</v>
      </c>
      <c r="H1377" s="2">
        <f t="shared" si="27"/>
        <v>0.73999999999796273</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313529.90999999997</v>
      </c>
      <c r="D1378" s="1">
        <f>'RAS-funkcijski'!E84</f>
        <v>157277.51999999999</v>
      </c>
      <c r="E1378" s="1">
        <v>0</v>
      </c>
      <c r="F1378" s="1">
        <v>0</v>
      </c>
      <c r="G1378" s="2">
        <f t="shared" si="24"/>
        <v>50246.796000000002</v>
      </c>
      <c r="H1378" s="2">
        <f t="shared" si="27"/>
        <v>0.57000000003608875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90422.720000000001</v>
      </c>
      <c r="D1380" s="1">
        <f>'RAS-funkcijski'!E86</f>
        <v>0</v>
      </c>
      <c r="E1380" s="1">
        <v>0</v>
      </c>
      <c r="F1380" s="1">
        <v>0</v>
      </c>
      <c r="G1380" s="2">
        <f t="shared" si="24"/>
        <v>7414.6630400000004</v>
      </c>
      <c r="H1380" s="2">
        <f t="shared" si="27"/>
        <v>0.27999999999883585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26732.85</v>
      </c>
      <c r="D1382" s="1">
        <f>'RAS-funkcijski'!E88</f>
        <v>294079.65999999997</v>
      </c>
      <c r="E1382" s="1">
        <v>0</v>
      </c>
      <c r="F1382" s="1">
        <v>0</v>
      </c>
      <c r="G1382" s="2">
        <f t="shared" si="24"/>
        <v>51650.942279999996</v>
      </c>
      <c r="H1382" s="2">
        <f t="shared" si="27"/>
        <v>0.49000000002706656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33959.22</v>
      </c>
      <c r="D1383" s="1">
        <f>'RAS-funkcijski'!E89</f>
        <v>89771.93</v>
      </c>
      <c r="E1383" s="1">
        <v>0</v>
      </c>
      <c r="F1383" s="1">
        <v>0</v>
      </c>
      <c r="G1383" s="2">
        <f t="shared" si="24"/>
        <v>18147.7618</v>
      </c>
      <c r="H1383" s="2">
        <f t="shared" si="27"/>
        <v>0.29000000000814907</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6118.79</v>
      </c>
      <c r="D1393" s="1">
        <f>'RAS-funkcijski'!E99</f>
        <v>0</v>
      </c>
      <c r="E1393" s="1">
        <v>0</v>
      </c>
      <c r="F1393" s="1">
        <v>0</v>
      </c>
      <c r="G1393" s="2">
        <f t="shared" si="24"/>
        <v>581.28504999999996</v>
      </c>
      <c r="H1393" s="2">
        <f t="shared" si="27"/>
        <v>0.21000000000003638</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6118.79</v>
      </c>
      <c r="D1394" s="1">
        <f>'RAS-funkcijski'!E100</f>
        <v>0</v>
      </c>
      <c r="E1394" s="1">
        <v>0</v>
      </c>
      <c r="F1394" s="1">
        <v>0</v>
      </c>
      <c r="G1394" s="2">
        <f t="shared" si="24"/>
        <v>587.40384000000006</v>
      </c>
      <c r="H1394" s="2">
        <f t="shared" si="27"/>
        <v>0.21000000000003638</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27840.43</v>
      </c>
      <c r="D1398" s="1">
        <f>'RAS-funkcijski'!E104</f>
        <v>0</v>
      </c>
      <c r="E1398" s="1">
        <v>0</v>
      </c>
      <c r="F1398" s="1">
        <v>0</v>
      </c>
      <c r="G1398" s="2">
        <f t="shared" si="24"/>
        <v>2784.0430000000001</v>
      </c>
      <c r="H1398" s="2">
        <f t="shared" si="27"/>
        <v>0.43000000000029104</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89771.93</v>
      </c>
      <c r="E1400" s="1">
        <v>0</v>
      </c>
      <c r="F1400" s="1">
        <v>0</v>
      </c>
      <c r="G1400" s="2">
        <f t="shared" si="24"/>
        <v>18313.473719999998</v>
      </c>
      <c r="H1400" s="2">
        <f t="shared" si="27"/>
        <v>7.0000000006984919E-2</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1294820.3900000001</v>
      </c>
      <c r="D1401" s="1">
        <f>'RAS-funkcijski'!E107</f>
        <v>1419651.3599999999</v>
      </c>
      <c r="E1401" s="1">
        <v>0</v>
      </c>
      <c r="F1401" s="1">
        <v>0</v>
      </c>
      <c r="G1401" s="2">
        <f t="shared" si="24"/>
        <v>425814.68032999994</v>
      </c>
      <c r="H1401" s="2">
        <f t="shared" si="27"/>
        <v>0.75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629950.36</v>
      </c>
      <c r="D1402" s="1">
        <f>'RAS-funkcijski'!E108</f>
        <v>1261042.77</v>
      </c>
      <c r="E1402" s="1">
        <v>0</v>
      </c>
      <c r="F1402" s="1">
        <v>0</v>
      </c>
      <c r="G1402" s="2">
        <f t="shared" si="24"/>
        <v>327811.73359999998</v>
      </c>
      <c r="H1402" s="2">
        <f t="shared" si="27"/>
        <v>0.58999999996740371</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121350.93</v>
      </c>
      <c r="D1403" s="1">
        <f>'RAS-funkcijski'!E109</f>
        <v>111795.25</v>
      </c>
      <c r="E1403" s="1">
        <v>0</v>
      </c>
      <c r="F1403" s="1">
        <v>0</v>
      </c>
      <c r="G1403" s="2">
        <f t="shared" si="24"/>
        <v>36218.850149999998</v>
      </c>
      <c r="H1403" s="2">
        <f t="shared" si="27"/>
        <v>0.32000000000698492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41716.980000000003</v>
      </c>
      <c r="D1405" s="1">
        <f>'RAS-funkcijski'!E111</f>
        <v>32933.410000000003</v>
      </c>
      <c r="E1405" s="1">
        <v>0</v>
      </c>
      <c r="F1405" s="1">
        <v>0</v>
      </c>
      <c r="G1405" s="2">
        <f t="shared" si="24"/>
        <v>11511.4666</v>
      </c>
      <c r="H1405" s="2">
        <f t="shared" si="27"/>
        <v>0.43000000000029104</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501802.12</v>
      </c>
      <c r="D1407" s="1">
        <f>'RAS-funkcijski'!E113</f>
        <v>13879.93</v>
      </c>
      <c r="E1407" s="1">
        <v>0</v>
      </c>
      <c r="F1407" s="1">
        <v>0</v>
      </c>
      <c r="G1407" s="2">
        <f t="shared" si="24"/>
        <v>57722.255820000006</v>
      </c>
      <c r="H1407" s="2">
        <f t="shared" si="27"/>
        <v>0.18999999999505235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1005947.1599999999</v>
      </c>
      <c r="D1408" s="1">
        <f>'RAS-funkcijski'!E114</f>
        <v>1306621.03</v>
      </c>
      <c r="E1408" s="1">
        <v>0</v>
      </c>
      <c r="F1408" s="1">
        <v>0</v>
      </c>
      <c r="G1408" s="2">
        <f t="shared" si="24"/>
        <v>398110.81420000002</v>
      </c>
      <c r="H1408" s="2">
        <f t="shared" si="27"/>
        <v>0.18999999994412065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919497.07</v>
      </c>
      <c r="D1409" s="1">
        <f>'RAS-funkcijski'!E115</f>
        <v>1214699</v>
      </c>
      <c r="E1409" s="1">
        <v>0</v>
      </c>
      <c r="F1409" s="1">
        <v>0</v>
      </c>
      <c r="G1409" s="2">
        <f t="shared" si="24"/>
        <v>371727.35277</v>
      </c>
      <c r="H1409" s="2">
        <f t="shared" si="27"/>
        <v>6.9999999948777258E-2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819795.23</v>
      </c>
      <c r="D1410" s="1">
        <f>'RAS-funkcijski'!E116</f>
        <v>1113713.44</v>
      </c>
      <c r="E1410" s="1">
        <v>0</v>
      </c>
      <c r="F1410" s="1">
        <v>0</v>
      </c>
      <c r="G1410" s="2">
        <f t="shared" si="24"/>
        <v>341288.87631999998</v>
      </c>
      <c r="H1410" s="2">
        <f t="shared" si="27"/>
        <v>0.66999999992549419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99701.84</v>
      </c>
      <c r="D1411" s="1">
        <f>'RAS-funkcijski'!E117</f>
        <v>100985.56</v>
      </c>
      <c r="E1411" s="1">
        <v>0</v>
      </c>
      <c r="F1411" s="1">
        <v>0</v>
      </c>
      <c r="G1411" s="2">
        <f t="shared" si="24"/>
        <v>34089.044479999997</v>
      </c>
      <c r="H1411" s="2">
        <f t="shared" si="27"/>
        <v>0.60000000000582077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56826.400000000001</v>
      </c>
      <c r="D1412" s="1">
        <f>'RAS-funkcijski'!E118</f>
        <v>40724.559999999998</v>
      </c>
      <c r="E1412" s="1">
        <v>0</v>
      </c>
      <c r="F1412" s="1">
        <v>0</v>
      </c>
      <c r="G1412" s="2">
        <f t="shared" si="24"/>
        <v>15763.40928</v>
      </c>
      <c r="H1412" s="2">
        <f t="shared" si="27"/>
        <v>0.8400000000037835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56826.400000000001</v>
      </c>
      <c r="D1414" s="1">
        <f>'RAS-funkcijski'!E120</f>
        <v>40724.559999999998</v>
      </c>
      <c r="E1414" s="1">
        <v>0</v>
      </c>
      <c r="F1414" s="1">
        <v>0</v>
      </c>
      <c r="G1414" s="2">
        <f t="shared" si="24"/>
        <v>16039.960320000002</v>
      </c>
      <c r="H1414" s="2">
        <f t="shared" si="27"/>
        <v>0.8400000000037835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29623.69</v>
      </c>
      <c r="D1416" s="1">
        <f>'RAS-funkcijski'!E122</f>
        <v>0</v>
      </c>
      <c r="E1416" s="1">
        <v>0</v>
      </c>
      <c r="F1416" s="1">
        <v>0</v>
      </c>
      <c r="G1416" s="2">
        <f t="shared" si="24"/>
        <v>3495.5954199999996</v>
      </c>
      <c r="H1416" s="2">
        <f t="shared" si="27"/>
        <v>0.31000000000130967</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29623.69</v>
      </c>
      <c r="D1418" s="1">
        <f>'RAS-funkcijski'!E124</f>
        <v>0</v>
      </c>
      <c r="E1418" s="1">
        <v>0</v>
      </c>
      <c r="F1418" s="1">
        <v>0</v>
      </c>
      <c r="G1418" s="2">
        <f t="shared" si="24"/>
        <v>3554.8427999999999</v>
      </c>
      <c r="H1418" s="2">
        <f t="shared" si="27"/>
        <v>0.31000000000130967</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51197.47</v>
      </c>
      <c r="E1419" s="1">
        <v>0</v>
      </c>
      <c r="F1419" s="1">
        <v>0</v>
      </c>
      <c r="G1419" s="2">
        <f t="shared" si="24"/>
        <v>12389.78774</v>
      </c>
      <c r="H1419" s="2">
        <f t="shared" si="27"/>
        <v>0.47000000000116415</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428149.95</v>
      </c>
      <c r="D1423" s="1">
        <f>'RAS-funkcijski'!E129</f>
        <v>303707.60999999993</v>
      </c>
      <c r="E1423" s="1">
        <v>0</v>
      </c>
      <c r="F1423" s="1">
        <v>0</v>
      </c>
      <c r="G1423" s="2">
        <f t="shared" si="24"/>
        <v>129445.64624999999</v>
      </c>
      <c r="H1423" s="2">
        <f t="shared" si="27"/>
        <v>0.44000000006053597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4313.49</v>
      </c>
      <c r="D1424" s="1">
        <f>'RAS-funkcijski'!E130</f>
        <v>0</v>
      </c>
      <c r="E1424" s="1">
        <v>0</v>
      </c>
      <c r="F1424" s="1">
        <v>0</v>
      </c>
      <c r="G1424" s="2">
        <f t="shared" si="24"/>
        <v>543.49973999999997</v>
      </c>
      <c r="H1424" s="2">
        <f t="shared" si="27"/>
        <v>0.48999999999978172</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29.2</v>
      </c>
      <c r="D1425" s="1">
        <f>'RAS-funkcijski'!E131</f>
        <v>0</v>
      </c>
      <c r="E1425" s="1">
        <v>0</v>
      </c>
      <c r="F1425" s="1">
        <v>0</v>
      </c>
      <c r="G1425" s="2">
        <f t="shared" si="24"/>
        <v>3.7084000000000001</v>
      </c>
      <c r="H1425" s="2">
        <f t="shared" si="27"/>
        <v>0.19999999999999929</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4284.29</v>
      </c>
      <c r="D1426" s="1">
        <f>'RAS-funkcijski'!E132</f>
        <v>0</v>
      </c>
      <c r="E1426" s="1">
        <v>0</v>
      </c>
      <c r="F1426" s="1">
        <v>0</v>
      </c>
      <c r="G1426" s="2">
        <f t="shared" si="24"/>
        <v>548.38912000000005</v>
      </c>
      <c r="H1426" s="2">
        <f t="shared" si="27"/>
        <v>0.28999999999996362</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73096.759999999995</v>
      </c>
      <c r="D1427" s="1">
        <f>'RAS-funkcijski'!E133</f>
        <v>11480</v>
      </c>
      <c r="E1427" s="1">
        <v>0</v>
      </c>
      <c r="F1427" s="1">
        <v>0</v>
      </c>
      <c r="G1427" s="2">
        <f t="shared" si="24"/>
        <v>12391.322039999999</v>
      </c>
      <c r="H1427" s="2">
        <f t="shared" si="27"/>
        <v>0.24000000000523869</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422.85</v>
      </c>
      <c r="D1428" s="1">
        <f>'RAS-funkcijski'!E134</f>
        <v>0</v>
      </c>
      <c r="E1428" s="1">
        <v>0</v>
      </c>
      <c r="F1428" s="1">
        <v>0</v>
      </c>
      <c r="G1428" s="2">
        <f t="shared" si="24"/>
        <v>54.970500000000008</v>
      </c>
      <c r="H1428" s="2">
        <f t="shared" si="27"/>
        <v>0.14999999999997726</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238911.27</v>
      </c>
      <c r="D1429" s="1">
        <f>'RAS-funkcijski'!E135</f>
        <v>233475.27</v>
      </c>
      <c r="E1429" s="1">
        <v>0</v>
      </c>
      <c r="F1429" s="1">
        <v>0</v>
      </c>
      <c r="G1429" s="2">
        <f t="shared" si="24"/>
        <v>92467.897109999991</v>
      </c>
      <c r="H1429" s="2">
        <f t="shared" si="27"/>
        <v>0.53999999997904524</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25639.4</v>
      </c>
      <c r="D1430" s="1">
        <f>'RAS-funkcijski'!E136</f>
        <v>44119.89</v>
      </c>
      <c r="E1430" s="1">
        <v>0</v>
      </c>
      <c r="F1430" s="1">
        <v>0</v>
      </c>
      <c r="G1430" s="2">
        <f t="shared" si="24"/>
        <v>15032.051760000002</v>
      </c>
      <c r="H1430" s="2">
        <f t="shared" si="27"/>
        <v>0.51000000000203727</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52616.43</v>
      </c>
      <c r="D1431" s="1">
        <f>'RAS-funkcijski'!E137</f>
        <v>9228.5400000000009</v>
      </c>
      <c r="E1431" s="1">
        <v>0</v>
      </c>
      <c r="F1431" s="1">
        <v>0</v>
      </c>
      <c r="G1431" s="2">
        <f t="shared" si="24"/>
        <v>9452.7768300000007</v>
      </c>
      <c r="H1431" s="2">
        <f t="shared" si="27"/>
        <v>0.88999999999941792</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33149.75</v>
      </c>
      <c r="D1432" s="1">
        <f>'RAS-funkcijski'!E138</f>
        <v>5403.91</v>
      </c>
      <c r="E1432" s="1">
        <v>0</v>
      </c>
      <c r="F1432" s="1">
        <v>0</v>
      </c>
      <c r="G1432" s="2">
        <f t="shared" si="24"/>
        <v>5890.3143799999998</v>
      </c>
      <c r="H1432" s="2">
        <f t="shared" si="27"/>
        <v>0.34000000000014552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6004458.9500000002</v>
      </c>
      <c r="D1435" s="13">
        <f>'RAS-funkcijski'!E141</f>
        <v>7534365.3300000001</v>
      </c>
      <c r="E1435" s="13">
        <v>0</v>
      </c>
      <c r="F1435" s="13">
        <v>0</v>
      </c>
      <c r="G1435" s="14">
        <f t="shared" si="24"/>
        <v>2887026.9765700004</v>
      </c>
      <c r="H1435" s="14">
        <f t="shared" si="27"/>
        <v>0.37999999988824129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5341.5300000000007</v>
      </c>
      <c r="D1436" s="6">
        <f>'P-VRIO'!E5</f>
        <v>5072.7800000000007</v>
      </c>
      <c r="E1436" s="6">
        <v>0</v>
      </c>
      <c r="F1436" s="6">
        <v>0</v>
      </c>
      <c r="G1436" s="7">
        <f t="shared" si="24"/>
        <v>15.487090000000002</v>
      </c>
      <c r="H1436" s="7">
        <f t="shared" si="27"/>
        <v>0.68999999999869033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0.01</v>
      </c>
      <c r="E1437" s="1">
        <v>0</v>
      </c>
      <c r="F1437" s="1">
        <v>0</v>
      </c>
      <c r="G1437" s="2">
        <f t="shared" si="24"/>
        <v>4.0000000000000003E-5</v>
      </c>
      <c r="H1437" s="2">
        <f t="shared" si="27"/>
        <v>0.01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0.01</v>
      </c>
      <c r="E1438" s="1">
        <v>0</v>
      </c>
      <c r="F1438" s="1">
        <v>0</v>
      </c>
      <c r="G1438" s="2">
        <f t="shared" si="24"/>
        <v>6.0000000000000002E-5</v>
      </c>
      <c r="H1438" s="2">
        <f t="shared" si="27"/>
        <v>0.01</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0.01</v>
      </c>
      <c r="E1439" s="1">
        <v>0</v>
      </c>
      <c r="F1439" s="1">
        <v>0</v>
      </c>
      <c r="G1439" s="2">
        <f t="shared" si="24"/>
        <v>8.0000000000000007E-5</v>
      </c>
      <c r="H1439" s="2">
        <f t="shared" si="27"/>
        <v>0.01</v>
      </c>
      <c r="I1439" s="10">
        <f t="shared" ref="I1439:I1444" si="28">G1439*H1439</f>
        <v>8.0000000000000007E-7</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5341.5300000000007</v>
      </c>
      <c r="D1453" s="1">
        <f>'P-VRIO'!E22</f>
        <v>5072.7700000000004</v>
      </c>
      <c r="E1453" s="1">
        <v>0</v>
      </c>
      <c r="F1453" s="1">
        <v>0</v>
      </c>
      <c r="G1453" s="2">
        <f t="shared" si="24"/>
        <v>278.76726000000002</v>
      </c>
      <c r="H1453" s="2">
        <f t="shared" si="27"/>
        <v>0.69999999999890861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5341.5300000000007</v>
      </c>
      <c r="D1454" s="1">
        <f>'P-VRIO'!E23</f>
        <v>5072.7700000000004</v>
      </c>
      <c r="E1454" s="1">
        <v>0</v>
      </c>
      <c r="F1454" s="1">
        <v>0</v>
      </c>
      <c r="G1454" s="2">
        <f t="shared" si="24"/>
        <v>294.25433000000004</v>
      </c>
      <c r="H1454" s="2">
        <f t="shared" si="27"/>
        <v>0.69999999999890861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5072.7700000000004</v>
      </c>
      <c r="D1456" s="1">
        <f>'P-VRIO'!E25</f>
        <v>5072.7700000000004</v>
      </c>
      <c r="E1456" s="1">
        <v>0</v>
      </c>
      <c r="F1456" s="1">
        <v>0</v>
      </c>
      <c r="G1456" s="2">
        <f t="shared" si="24"/>
        <v>319.58451000000002</v>
      </c>
      <c r="H1456" s="2">
        <f t="shared" si="27"/>
        <v>0.45999999999912689</v>
      </c>
      <c r="I1456" s="10">
        <f t="shared" si="30"/>
        <v>147.00887459972097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268.76</v>
      </c>
      <c r="D1460" s="1">
        <f>'P-VRIO'!E29</f>
        <v>0</v>
      </c>
      <c r="E1460" s="1">
        <v>0</v>
      </c>
      <c r="F1460" s="1">
        <v>0</v>
      </c>
      <c r="G1460" s="2">
        <f t="shared" si="24"/>
        <v>6.7190000000000003</v>
      </c>
      <c r="H1460" s="2">
        <f t="shared" si="27"/>
        <v>0.24000000000000909</v>
      </c>
      <c r="I1460" s="10">
        <f t="shared" si="30"/>
        <v>1.6125600000000613</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2181516.83</v>
      </c>
      <c r="D1480" s="6"/>
      <c r="E1480" s="6">
        <v>0</v>
      </c>
      <c r="F1480" s="6">
        <v>0</v>
      </c>
      <c r="G1480" s="7">
        <f t="shared" ref="G1480:G1580" si="34">B1480/1000*C1480</f>
        <v>2181.51683</v>
      </c>
      <c r="H1480" s="7">
        <f t="shared" ref="H1480:H1580" si="35">ABS(C1480-ROUND(C1480,0))</f>
        <v>0.16999999992549419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10078706.390000001</v>
      </c>
      <c r="D1481" s="1">
        <v>0</v>
      </c>
      <c r="E1481" s="1">
        <v>0</v>
      </c>
      <c r="F1481" s="1">
        <v>0</v>
      </c>
      <c r="G1481" s="2">
        <f t="shared" si="34"/>
        <v>20157.412780000002</v>
      </c>
      <c r="H1481" s="2">
        <f t="shared" si="35"/>
        <v>0.39000000059604645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5651704.4900000002</v>
      </c>
      <c r="D1483" s="1">
        <v>0</v>
      </c>
      <c r="E1483" s="1">
        <v>0</v>
      </c>
      <c r="F1483" s="1">
        <v>0</v>
      </c>
      <c r="G1483" s="2">
        <f t="shared" si="34"/>
        <v>22606.81796</v>
      </c>
      <c r="H1483" s="2">
        <f t="shared" si="35"/>
        <v>0.49000000022351742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1951223.2</v>
      </c>
      <c r="D1484" s="1">
        <v>0</v>
      </c>
      <c r="E1484" s="1">
        <v>0</v>
      </c>
      <c r="F1484" s="1">
        <v>0</v>
      </c>
      <c r="G1484" s="2">
        <f t="shared" si="34"/>
        <v>9756.116</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2451477.85</v>
      </c>
      <c r="D1485" s="1">
        <v>0</v>
      </c>
      <c r="E1485" s="1">
        <v>0</v>
      </c>
      <c r="F1485" s="1">
        <v>0</v>
      </c>
      <c r="G1485" s="2">
        <f t="shared" si="34"/>
        <v>14708.867100000001</v>
      </c>
      <c r="H1485" s="2">
        <f t="shared" si="35"/>
        <v>0.14999999990686774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72541.3</v>
      </c>
      <c r="D1486" s="1">
        <v>0</v>
      </c>
      <c r="E1486" s="1">
        <v>0</v>
      </c>
      <c r="F1486" s="1">
        <v>0</v>
      </c>
      <c r="G1486" s="2">
        <f t="shared" si="34"/>
        <v>507.78910000000002</v>
      </c>
      <c r="H1486" s="2">
        <f t="shared" si="35"/>
        <v>0.30000000000291038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542972</v>
      </c>
      <c r="D1487" s="1">
        <v>0</v>
      </c>
      <c r="E1487" s="1">
        <v>0</v>
      </c>
      <c r="F1487" s="1">
        <v>0</v>
      </c>
      <c r="G1487" s="2">
        <f t="shared" si="34"/>
        <v>4343.7759999999998</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9022.24</v>
      </c>
      <c r="D1488" s="1">
        <v>0</v>
      </c>
      <c r="E1488" s="1">
        <v>0</v>
      </c>
      <c r="F1488" s="1">
        <v>0</v>
      </c>
      <c r="G1488" s="2">
        <f>B1488/1000*C1488</f>
        <v>81.200159999999997</v>
      </c>
      <c r="H1488" s="2">
        <f>ABS(C1488-ROUND(C1488,0))</f>
        <v>0.23999999999978172</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288699.7</v>
      </c>
      <c r="D1489" s="1">
        <v>0</v>
      </c>
      <c r="E1489" s="1">
        <v>0</v>
      </c>
      <c r="F1489" s="1">
        <v>0</v>
      </c>
      <c r="G1489" s="2">
        <f t="shared" si="34"/>
        <v>2886.9970000000003</v>
      </c>
      <c r="H1489" s="2">
        <f t="shared" si="35"/>
        <v>0.29999999998835847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335768.2</v>
      </c>
      <c r="D1491" s="1">
        <v>0</v>
      </c>
      <c r="E1491" s="1">
        <v>0</v>
      </c>
      <c r="F1491" s="1">
        <v>0</v>
      </c>
      <c r="G1491" s="2">
        <f t="shared" si="34"/>
        <v>4029.2184000000002</v>
      </c>
      <c r="H1491" s="2">
        <f t="shared" si="35"/>
        <v>0.20000000001164153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2210204.96</v>
      </c>
      <c r="D1492" s="1">
        <v>0</v>
      </c>
      <c r="E1492" s="1">
        <v>0</v>
      </c>
      <c r="F1492" s="1">
        <v>0</v>
      </c>
      <c r="G1492" s="2">
        <f t="shared" si="34"/>
        <v>28732.664479999999</v>
      </c>
      <c r="H1492" s="2">
        <f t="shared" si="35"/>
        <v>4.0000000037252903E-2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2216796.94</v>
      </c>
      <c r="D1493" s="1">
        <v>0</v>
      </c>
      <c r="E1493" s="1">
        <v>0</v>
      </c>
      <c r="F1493" s="1">
        <v>0</v>
      </c>
      <c r="G1493" s="2">
        <f t="shared" si="34"/>
        <v>31035.157159999999</v>
      </c>
      <c r="H1493" s="2">
        <f t="shared" si="35"/>
        <v>6.0000000055879354E-2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2216796.94</v>
      </c>
      <c r="D1497" s="1">
        <v>0</v>
      </c>
      <c r="E1497" s="1">
        <v>0</v>
      </c>
      <c r="F1497" s="1">
        <v>0</v>
      </c>
      <c r="G1497" s="2">
        <f t="shared" si="34"/>
        <v>39902.344919999996</v>
      </c>
      <c r="H1497" s="2">
        <f t="shared" si="35"/>
        <v>6.0000000055879354E-2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7875436.2200000007</v>
      </c>
      <c r="D1499" s="1">
        <v>0</v>
      </c>
      <c r="E1499" s="1">
        <v>0</v>
      </c>
      <c r="F1499" s="1">
        <v>0</v>
      </c>
      <c r="G1499" s="2">
        <f t="shared" si="34"/>
        <v>157508.72440000001</v>
      </c>
      <c r="H1499" s="2">
        <f t="shared" si="35"/>
        <v>0.22000000067055225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5454927.2400000002</v>
      </c>
      <c r="D1501" s="1">
        <v>0</v>
      </c>
      <c r="E1501" s="1">
        <v>0</v>
      </c>
      <c r="F1501" s="1">
        <v>0</v>
      </c>
      <c r="G1501" s="2">
        <f t="shared" si="34"/>
        <v>120008.39928</v>
      </c>
      <c r="H1501" s="2">
        <f t="shared" si="35"/>
        <v>0.24000000022351742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1838286.31</v>
      </c>
      <c r="D1502" s="1">
        <v>0</v>
      </c>
      <c r="E1502" s="1">
        <v>0</v>
      </c>
      <c r="F1502" s="1">
        <v>0</v>
      </c>
      <c r="G1502" s="2">
        <f t="shared" si="34"/>
        <v>42280.585129999999</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2387378.94</v>
      </c>
      <c r="D1503" s="1">
        <v>0</v>
      </c>
      <c r="E1503" s="1">
        <v>0</v>
      </c>
      <c r="F1503" s="1">
        <v>0</v>
      </c>
      <c r="G1503" s="2">
        <f t="shared" si="34"/>
        <v>57297.094559999998</v>
      </c>
      <c r="H1503" s="2">
        <f t="shared" si="35"/>
        <v>6.0000000055879354E-2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55579.39</v>
      </c>
      <c r="D1504" s="1">
        <v>0</v>
      </c>
      <c r="E1504" s="1">
        <v>0</v>
      </c>
      <c r="F1504" s="1">
        <v>0</v>
      </c>
      <c r="G1504" s="2">
        <f t="shared" si="34"/>
        <v>1389.4847500000001</v>
      </c>
      <c r="H1504" s="2">
        <f t="shared" si="35"/>
        <v>0.38999999999941792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543768.31999999995</v>
      </c>
      <c r="D1505" s="1">
        <v>0</v>
      </c>
      <c r="E1505" s="1">
        <v>0</v>
      </c>
      <c r="F1505" s="1">
        <v>0</v>
      </c>
      <c r="G1505" s="2">
        <f t="shared" si="34"/>
        <v>14137.976319999998</v>
      </c>
      <c r="H1505" s="2">
        <f t="shared" si="35"/>
        <v>0.31999999994877726</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8418.1299999999992</v>
      </c>
      <c r="D1506" s="1">
        <v>0</v>
      </c>
      <c r="E1506" s="1">
        <v>0</v>
      </c>
      <c r="F1506" s="1">
        <v>0</v>
      </c>
      <c r="G1506" s="2">
        <f>B1506/1000*C1506</f>
        <v>227.28950999999998</v>
      </c>
      <c r="H1506" s="2">
        <f>ABS(C1506-ROUND(C1506,0))</f>
        <v>0.12999999999919964</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287555.57</v>
      </c>
      <c r="D1507" s="1">
        <v>0</v>
      </c>
      <c r="E1507" s="1">
        <v>0</v>
      </c>
      <c r="F1507" s="1">
        <v>0</v>
      </c>
      <c r="G1507" s="2">
        <f t="shared" si="34"/>
        <v>8051.5559600000006</v>
      </c>
      <c r="H1507" s="2">
        <f t="shared" si="35"/>
        <v>0.42999999999301508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157.19</v>
      </c>
      <c r="D1508" s="1">
        <v>0</v>
      </c>
      <c r="E1508" s="1">
        <v>0</v>
      </c>
      <c r="F1508" s="1">
        <v>0</v>
      </c>
      <c r="G1508" s="2">
        <f t="shared" si="34"/>
        <v>4.5585100000000001</v>
      </c>
      <c r="H1508" s="2">
        <f t="shared" si="35"/>
        <v>0.18999999999999773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333783.39</v>
      </c>
      <c r="D1509" s="1">
        <v>0</v>
      </c>
      <c r="E1509" s="1">
        <v>0</v>
      </c>
      <c r="F1509" s="1">
        <v>0</v>
      </c>
      <c r="G1509" s="2">
        <f t="shared" si="34"/>
        <v>10013.501700000001</v>
      </c>
      <c r="H1509" s="2">
        <f t="shared" si="35"/>
        <v>0.39000000001396984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1837726.92</v>
      </c>
      <c r="D1510" s="1">
        <v>0</v>
      </c>
      <c r="E1510" s="1">
        <v>0</v>
      </c>
      <c r="F1510" s="1">
        <v>0</v>
      </c>
      <c r="G1510" s="2">
        <f t="shared" si="34"/>
        <v>56969.534519999994</v>
      </c>
      <c r="H1510" s="2">
        <f t="shared" si="35"/>
        <v>8.0000000074505806E-2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582782.06000000006</v>
      </c>
      <c r="D1511" s="1">
        <v>0</v>
      </c>
      <c r="E1511" s="1">
        <v>0</v>
      </c>
      <c r="F1511" s="1">
        <v>0</v>
      </c>
      <c r="G1511" s="2">
        <f t="shared" si="34"/>
        <v>18649.025920000004</v>
      </c>
      <c r="H1511" s="2">
        <f t="shared" si="35"/>
        <v>6.0000000055879354E-2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582782.06000000006</v>
      </c>
      <c r="D1515" s="1">
        <v>0</v>
      </c>
      <c r="E1515" s="1">
        <v>0</v>
      </c>
      <c r="F1515" s="1">
        <v>0</v>
      </c>
      <c r="G1515" s="2">
        <f t="shared" si="34"/>
        <v>20980.154160000002</v>
      </c>
      <c r="H1515" s="2">
        <f t="shared" si="35"/>
        <v>6.0000000055879354E-2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4384787</v>
      </c>
      <c r="D1517" s="1">
        <v>0</v>
      </c>
      <c r="E1517" s="1">
        <v>0</v>
      </c>
      <c r="F1517" s="1">
        <v>0</v>
      </c>
      <c r="G1517" s="2">
        <f t="shared" si="34"/>
        <v>166621.90599999999</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166998.03999999998</v>
      </c>
      <c r="D1518" s="1">
        <v>0</v>
      </c>
      <c r="E1518" s="1">
        <v>0</v>
      </c>
      <c r="F1518" s="1">
        <v>0</v>
      </c>
      <c r="G1518" s="2">
        <f t="shared" si="34"/>
        <v>6512.9235599999993</v>
      </c>
      <c r="H1518" s="2">
        <f t="shared" si="35"/>
        <v>3.9999999979045242E-2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125890.43</v>
      </c>
      <c r="D1524" s="1">
        <v>0</v>
      </c>
      <c r="E1524" s="1">
        <v>0</v>
      </c>
      <c r="F1524" s="1">
        <v>0</v>
      </c>
      <c r="G1524" s="2">
        <f t="shared" si="34"/>
        <v>5665.0693499999998</v>
      </c>
      <c r="H1524" s="2">
        <f t="shared" si="35"/>
        <v>0.42999999999301508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115345.43</v>
      </c>
      <c r="D1530" s="1">
        <v>0</v>
      </c>
      <c r="E1530" s="1">
        <v>0</v>
      </c>
      <c r="F1530" s="1">
        <v>0</v>
      </c>
      <c r="G1530" s="2">
        <f t="shared" si="34"/>
        <v>5882.6169299999992</v>
      </c>
      <c r="H1530" s="2">
        <f t="shared" si="35"/>
        <v>0.42999999999301508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106347.76</v>
      </c>
      <c r="D1531" s="1">
        <v>0</v>
      </c>
      <c r="E1531" s="1">
        <v>0</v>
      </c>
      <c r="F1531" s="1">
        <v>0</v>
      </c>
      <c r="G1531" s="2">
        <f t="shared" si="34"/>
        <v>5530.0835199999992</v>
      </c>
      <c r="H1531" s="2">
        <f t="shared" si="35"/>
        <v>0.24000000000523869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328.5</v>
      </c>
      <c r="D1532" s="1">
        <v>0</v>
      </c>
      <c r="E1532" s="1">
        <v>0</v>
      </c>
      <c r="F1532" s="1">
        <v>0</v>
      </c>
      <c r="G1532" s="2">
        <f t="shared" si="34"/>
        <v>17.410499999999999</v>
      </c>
      <c r="H1532" s="2">
        <f t="shared" si="35"/>
        <v>0.5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8669.17</v>
      </c>
      <c r="D1533" s="1">
        <v>0</v>
      </c>
      <c r="E1533" s="1">
        <v>0</v>
      </c>
      <c r="F1533" s="1">
        <v>0</v>
      </c>
      <c r="G1533" s="2">
        <f t="shared" si="34"/>
        <v>468.13517999999999</v>
      </c>
      <c r="H1533" s="2">
        <f t="shared" si="35"/>
        <v>0.17000000000007276</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10545</v>
      </c>
      <c r="D1550" s="1">
        <v>0</v>
      </c>
      <c r="E1550" s="1">
        <v>0</v>
      </c>
      <c r="F1550" s="1">
        <v>0</v>
      </c>
      <c r="G1550" s="2">
        <f t="shared" si="34"/>
        <v>748.69499999999994</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10545</v>
      </c>
      <c r="D1551" s="1">
        <v>0</v>
      </c>
      <c r="E1551" s="1">
        <v>0</v>
      </c>
      <c r="F1551" s="1">
        <v>0</v>
      </c>
      <c r="G1551" s="2">
        <f t="shared" si="34"/>
        <v>759.2399999999999</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41107.61</v>
      </c>
      <c r="D1565" s="1">
        <v>0</v>
      </c>
      <c r="E1565" s="1">
        <v>0</v>
      </c>
      <c r="F1565" s="1">
        <v>0</v>
      </c>
      <c r="G1565" s="2">
        <f t="shared" si="34"/>
        <v>3535.2544599999997</v>
      </c>
      <c r="H1565" s="2">
        <f t="shared" si="35"/>
        <v>0.38999999999941792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1946.5</v>
      </c>
      <c r="D1566" s="1">
        <v>0</v>
      </c>
      <c r="E1566" s="1">
        <v>0</v>
      </c>
      <c r="F1566" s="1">
        <v>0</v>
      </c>
      <c r="G1566" s="2">
        <f t="shared" si="34"/>
        <v>169.34549999999999</v>
      </c>
      <c r="H1566" s="2">
        <f t="shared" si="35"/>
        <v>0.5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34061.980000000003</v>
      </c>
      <c r="D1567" s="1">
        <v>0</v>
      </c>
      <c r="E1567" s="1">
        <v>0</v>
      </c>
      <c r="F1567" s="1">
        <v>0</v>
      </c>
      <c r="G1567" s="2">
        <f t="shared" si="34"/>
        <v>2997.45424</v>
      </c>
      <c r="H1567" s="2">
        <f t="shared" si="35"/>
        <v>1.9999999996798579E-2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5099.13</v>
      </c>
      <c r="D1568" s="1">
        <v>0</v>
      </c>
      <c r="E1568" s="1">
        <v>0</v>
      </c>
      <c r="F1568" s="1">
        <v>0</v>
      </c>
      <c r="G1568" s="2">
        <f t="shared" si="34"/>
        <v>453.82256999999998</v>
      </c>
      <c r="H1568" s="2">
        <f t="shared" si="35"/>
        <v>0.13000000000010914</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4217788.96</v>
      </c>
      <c r="D1576" s="1">
        <v>0</v>
      </c>
      <c r="E1576" s="1">
        <v>0</v>
      </c>
      <c r="F1576" s="1">
        <v>0</v>
      </c>
      <c r="G1576" s="2">
        <f t="shared" si="34"/>
        <v>409125.52912000002</v>
      </c>
      <c r="H1576" s="2">
        <f t="shared" si="35"/>
        <v>4.0000000037252903E-2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439616.1</v>
      </c>
      <c r="D1578" s="1">
        <v>0</v>
      </c>
      <c r="E1578" s="1">
        <v>0</v>
      </c>
      <c r="F1578" s="1">
        <v>0</v>
      </c>
      <c r="G1578" s="2">
        <f t="shared" si="34"/>
        <v>43521.993900000001</v>
      </c>
      <c r="H1578" s="2">
        <f t="shared" si="35"/>
        <v>9.9999999976716936E-2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331768.59999999998</v>
      </c>
      <c r="D1579" s="1">
        <v>0</v>
      </c>
      <c r="E1579" s="1">
        <v>0</v>
      </c>
      <c r="F1579" s="1">
        <v>0</v>
      </c>
      <c r="G1579" s="2">
        <f t="shared" si="34"/>
        <v>33176.86</v>
      </c>
      <c r="H1579" s="2">
        <f t="shared" si="35"/>
        <v>0.40000000002328306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3446404.26</v>
      </c>
      <c r="D1580" s="13">
        <v>0</v>
      </c>
      <c r="E1580" s="13">
        <v>0</v>
      </c>
      <c r="F1580" s="13">
        <v>0</v>
      </c>
      <c r="G1580" s="14">
        <f t="shared" si="34"/>
        <v>348086.83026000002</v>
      </c>
      <c r="H1580" s="14">
        <f t="shared" si="35"/>
        <v>0.25999999977648258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35468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5131086.2300000004</v>
      </c>
      <c r="I16" s="170">
        <f>'PR-RAS'!E6</f>
        <v>6068226.7800000012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4518536.8100000005</v>
      </c>
      <c r="I17" s="170">
        <f>'PR-RAS'!E151</f>
        <v>5302844.0100000007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910177.49000000069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115456.56000000096</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14581445.029999999</v>
      </c>
      <c r="I20" s="173">
        <f>BILANCA!E7</f>
        <v>15917115.330000002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5889106.9400000004</v>
      </c>
      <c r="I21" s="175">
        <f>BILANCA!E68</f>
        <v>7541130.9500000011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2181359.71</v>
      </c>
      <c r="I22" s="175">
        <f>BILANCA!E176</f>
        <v>4384787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18289192.260000002</v>
      </c>
      <c r="I23" s="177">
        <f>BILANCA!E237</f>
        <v>19073459.280000001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713941.39999999991</v>
      </c>
      <c r="I24" s="173">
        <f>'RAS-funkcijski'!E5</f>
        <v>1001145.3</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1541930.28</v>
      </c>
      <c r="I25" s="175">
        <f>'RAS-funkcijski'!E35</f>
        <v>2077701.68</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26732.85</v>
      </c>
      <c r="I26" s="175">
        <f>'RAS-funkcijski'!E88</f>
        <v>294079.65999999997</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1005947.1599999999</v>
      </c>
      <c r="I27" s="175">
        <f>'RAS-funkcijski'!E114</f>
        <v>1306621.03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6004458.9500000002</v>
      </c>
      <c r="I28" s="179">
        <f>'RAS-funkcijski'!E141</f>
        <v>7534365.3300000001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5341.5300000000007</v>
      </c>
      <c r="I29" s="173">
        <f>'P-VRIO'!E5</f>
        <v>5072.7800000000007</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5341.5300000000007</v>
      </c>
      <c r="I30" s="175">
        <f>'P-VRIO'!E22</f>
        <v>5072.7700000000004</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2181516.83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4384787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166998.03999999998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4217788.96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46" zoomScaleNormal="100" workbookViewId="0">
      <selection activeCell="E159" sqref="E15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5131086.2300000004</v>
      </c>
      <c r="E6" s="51">
        <f>E7+E44+E50+E82+E106+E124+E133+E139</f>
        <v>6068226.7800000012</v>
      </c>
      <c r="F6" s="52">
        <f t="shared" ref="F6:F131" si="0">IF(D6&lt;&gt;0,IF(E6/D6&gt;=100,"&gt;&gt;100",E6/D6*100),"-")</f>
        <v>118.26397974995639</v>
      </c>
    </row>
    <row r="7" spans="1:25" ht="12.75" customHeight="1" x14ac:dyDescent="0.2">
      <c r="A7" s="53">
        <v>61</v>
      </c>
      <c r="B7" s="294" t="s">
        <v>60</v>
      </c>
      <c r="C7" s="50" t="s">
        <v>61</v>
      </c>
      <c r="D7" s="51">
        <f t="shared" ref="D7:E7" si="1">D8+D17+D23+D29+D37+D40</f>
        <v>2364854.56</v>
      </c>
      <c r="E7" s="51">
        <f t="shared" si="1"/>
        <v>3342419.66</v>
      </c>
      <c r="F7" s="52">
        <f t="shared" si="0"/>
        <v>141.33721864062539</v>
      </c>
    </row>
    <row r="8" spans="1:25" ht="12.75" customHeight="1" x14ac:dyDescent="0.2">
      <c r="A8" s="53">
        <v>611</v>
      </c>
      <c r="B8" s="85" t="s">
        <v>62</v>
      </c>
      <c r="C8" s="50" t="s">
        <v>63</v>
      </c>
      <c r="D8" s="51">
        <f t="shared" ref="D8:E8" si="2">SUM(D9:D14)-D15-D16</f>
        <v>2182975.69</v>
      </c>
      <c r="E8" s="51">
        <f t="shared" si="2"/>
        <v>3012569.8800000004</v>
      </c>
      <c r="F8" s="52">
        <f t="shared" si="0"/>
        <v>138.00290556602582</v>
      </c>
    </row>
    <row r="9" spans="1:25" ht="12.75" customHeight="1" x14ac:dyDescent="0.2">
      <c r="A9" s="53">
        <v>6111</v>
      </c>
      <c r="B9" s="85" t="s">
        <v>64</v>
      </c>
      <c r="C9" s="50" t="s">
        <v>65</v>
      </c>
      <c r="D9" s="242">
        <v>1976315.14</v>
      </c>
      <c r="E9" s="242">
        <v>2790257.13</v>
      </c>
      <c r="F9" s="52">
        <f t="shared" si="0"/>
        <v>141.18482794196476</v>
      </c>
    </row>
    <row r="10" spans="1:25" ht="12.75" customHeight="1" x14ac:dyDescent="0.2">
      <c r="A10" s="53">
        <v>6112</v>
      </c>
      <c r="B10" s="85" t="s">
        <v>66</v>
      </c>
      <c r="C10" s="50" t="s">
        <v>67</v>
      </c>
      <c r="D10" s="242">
        <v>319144.14</v>
      </c>
      <c r="E10" s="242">
        <v>343897.99</v>
      </c>
      <c r="F10" s="52">
        <f t="shared" si="0"/>
        <v>107.75632289535379</v>
      </c>
    </row>
    <row r="11" spans="1:25" ht="12.75" customHeight="1" x14ac:dyDescent="0.2">
      <c r="A11" s="53">
        <v>6113</v>
      </c>
      <c r="B11" s="85" t="s">
        <v>68</v>
      </c>
      <c r="C11" s="50" t="s">
        <v>69</v>
      </c>
      <c r="D11" s="242">
        <v>77558.67</v>
      </c>
      <c r="E11" s="242">
        <v>71243.92</v>
      </c>
      <c r="F11" s="52">
        <f t="shared" si="0"/>
        <v>91.858099165444685</v>
      </c>
    </row>
    <row r="12" spans="1:25" ht="12.75" customHeight="1" x14ac:dyDescent="0.2">
      <c r="A12" s="53">
        <v>6114</v>
      </c>
      <c r="B12" s="85" t="s">
        <v>70</v>
      </c>
      <c r="C12" s="50" t="s">
        <v>71</v>
      </c>
      <c r="D12" s="242">
        <v>27006.9</v>
      </c>
      <c r="E12" s="242">
        <v>35469.72</v>
      </c>
      <c r="F12" s="52">
        <f t="shared" si="0"/>
        <v>131.33576974773115</v>
      </c>
    </row>
    <row r="13" spans="1:25" ht="12.75" customHeight="1" x14ac:dyDescent="0.2">
      <c r="A13" s="53">
        <v>6115</v>
      </c>
      <c r="B13" s="85" t="s">
        <v>72</v>
      </c>
      <c r="C13" s="50" t="s">
        <v>73</v>
      </c>
      <c r="D13" s="242">
        <v>128360.91</v>
      </c>
      <c r="E13" s="242">
        <v>153676.21</v>
      </c>
      <c r="F13" s="52">
        <f t="shared" si="0"/>
        <v>119.72196987385021</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345410.07</v>
      </c>
      <c r="E15" s="242">
        <v>381975.09</v>
      </c>
      <c r="F15" s="52">
        <f t="shared" si="0"/>
        <v>110.58597394106084</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152107.35</v>
      </c>
      <c r="E23" s="51">
        <f t="shared" si="4"/>
        <v>290723.21000000002</v>
      </c>
      <c r="F23" s="52">
        <f t="shared" si="0"/>
        <v>191.13028397378562</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152107.35</v>
      </c>
      <c r="E27" s="242">
        <v>290723.21000000002</v>
      </c>
      <c r="F27" s="52">
        <f t="shared" si="0"/>
        <v>191.13028397378562</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29771.52</v>
      </c>
      <c r="E29" s="51">
        <f t="shared" si="5"/>
        <v>39126.57</v>
      </c>
      <c r="F29" s="52">
        <f t="shared" si="0"/>
        <v>131.422816167935</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29703.99</v>
      </c>
      <c r="E31" s="242">
        <v>38217.480000000003</v>
      </c>
      <c r="F31" s="52">
        <f t="shared" si="0"/>
        <v>128.66109906446911</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67.53</v>
      </c>
      <c r="E33" s="242">
        <v>909.09</v>
      </c>
      <c r="F33" s="52">
        <f t="shared" si="0"/>
        <v>1346.201688138605</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2002996.9700000002</v>
      </c>
      <c r="E50" s="51">
        <f>E51+E54+E59+E62+E65+E68+E71+E74+E77</f>
        <v>1851952.53</v>
      </c>
      <c r="F50" s="52">
        <f t="shared" si="0"/>
        <v>92.459077958565246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1429968.41</v>
      </c>
      <c r="E59" s="51">
        <f t="shared" si="12"/>
        <v>1374762.02</v>
      </c>
      <c r="F59" s="52">
        <f t="shared" si="0"/>
        <v>96.139328000959139</v>
      </c>
    </row>
    <row r="60" spans="1:6" ht="24" x14ac:dyDescent="0.2">
      <c r="A60" s="53">
        <v>6331</v>
      </c>
      <c r="B60" s="86" t="s">
        <v>166</v>
      </c>
      <c r="C60" s="50" t="s">
        <v>167</v>
      </c>
      <c r="D60" s="242">
        <v>1240974.48</v>
      </c>
      <c r="E60" s="242">
        <v>1317211.51</v>
      </c>
      <c r="F60" s="52">
        <f t="shared" si="0"/>
        <v>106.14331972402849</v>
      </c>
    </row>
    <row r="61" spans="1:6" ht="24" x14ac:dyDescent="0.2">
      <c r="A61" s="53">
        <v>6332</v>
      </c>
      <c r="B61" s="86" t="s">
        <v>168</v>
      </c>
      <c r="C61" s="50" t="s">
        <v>169</v>
      </c>
      <c r="D61" s="242">
        <v>188993.93</v>
      </c>
      <c r="E61" s="242">
        <v>57550.51</v>
      </c>
      <c r="F61" s="52">
        <f t="shared" si="0"/>
        <v>30.450983267028736</v>
      </c>
    </row>
    <row r="62" spans="1:6" ht="12.75" customHeight="1" x14ac:dyDescent="0.2">
      <c r="A62" s="53">
        <v>634</v>
      </c>
      <c r="B62" s="85" t="s">
        <v>170</v>
      </c>
      <c r="C62" s="50" t="s">
        <v>171</v>
      </c>
      <c r="D62" s="51">
        <f t="shared" ref="D62:E62" si="13">SUM(D63:D64)</f>
        <v>8952.32</v>
      </c>
      <c r="E62" s="51">
        <f t="shared" si="13"/>
        <v>5013</v>
      </c>
      <c r="F62" s="52">
        <f t="shared" si="0"/>
        <v>55.996657849585361</v>
      </c>
    </row>
    <row r="63" spans="1:6" ht="12.75" customHeight="1" x14ac:dyDescent="0.2">
      <c r="A63" s="53">
        <v>6341</v>
      </c>
      <c r="B63" s="85" t="s">
        <v>172</v>
      </c>
      <c r="C63" s="50" t="s">
        <v>173</v>
      </c>
      <c r="D63" s="242">
        <v>8952.32</v>
      </c>
      <c r="E63" s="242">
        <v>5013</v>
      </c>
      <c r="F63" s="52">
        <f t="shared" si="0"/>
        <v>55.996657849585361</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196359.81</v>
      </c>
      <c r="E65" s="51">
        <f t="shared" si="14"/>
        <v>184386.26</v>
      </c>
      <c r="F65" s="52">
        <f t="shared" si="0"/>
        <v>93.902239974666927</v>
      </c>
    </row>
    <row r="66" spans="1:6" ht="12.75" customHeight="1" x14ac:dyDescent="0.2">
      <c r="A66" s="53">
        <v>6351</v>
      </c>
      <c r="B66" s="85" t="s">
        <v>178</v>
      </c>
      <c r="C66" s="50" t="s">
        <v>179</v>
      </c>
      <c r="D66" s="242">
        <v>196359.81</v>
      </c>
      <c r="E66" s="242">
        <v>184386.26</v>
      </c>
      <c r="F66" s="52">
        <f t="shared" si="0"/>
        <v>93.902239974666927</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14973.1</v>
      </c>
      <c r="E68" s="51">
        <f t="shared" si="15"/>
        <v>29674.18</v>
      </c>
      <c r="F68" s="52">
        <f t="shared" si="0"/>
        <v>198.18327534044386</v>
      </c>
    </row>
    <row r="69" spans="1:6" ht="12.75" customHeight="1" x14ac:dyDescent="0.2">
      <c r="A69" s="53" t="s">
        <v>184</v>
      </c>
      <c r="B69" s="85" t="s">
        <v>185</v>
      </c>
      <c r="C69" s="50" t="s">
        <v>184</v>
      </c>
      <c r="D69" s="242">
        <v>7722.79</v>
      </c>
      <c r="E69" s="242">
        <v>14197.17</v>
      </c>
      <c r="F69" s="52">
        <f t="shared" si="0"/>
        <v>183.83472812286752</v>
      </c>
    </row>
    <row r="70" spans="1:6" ht="24" x14ac:dyDescent="0.2">
      <c r="A70" s="53" t="s">
        <v>186</v>
      </c>
      <c r="B70" s="85" t="s">
        <v>187</v>
      </c>
      <c r="C70" s="50" t="s">
        <v>186</v>
      </c>
      <c r="D70" s="242">
        <v>7250.31</v>
      </c>
      <c r="E70" s="242">
        <v>15477.01</v>
      </c>
      <c r="F70" s="52">
        <f t="shared" si="0"/>
        <v>213.46687245097104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352743.33</v>
      </c>
      <c r="E74" s="51">
        <f t="shared" si="17"/>
        <v>258117.07</v>
      </c>
      <c r="F74" s="52">
        <f t="shared" si="0"/>
        <v>73.174188722434522</v>
      </c>
    </row>
    <row r="75" spans="1:6" ht="12.75" customHeight="1" x14ac:dyDescent="0.2">
      <c r="A75" s="53" t="s">
        <v>196</v>
      </c>
      <c r="B75" s="85" t="s">
        <v>197</v>
      </c>
      <c r="C75" s="50" t="s">
        <v>196</v>
      </c>
      <c r="D75" s="242">
        <v>128020.63</v>
      </c>
      <c r="E75" s="242">
        <v>3434.2</v>
      </c>
      <c r="F75" s="52">
        <f t="shared" si="0"/>
        <v>2.6825364005785626</v>
      </c>
    </row>
    <row r="76" spans="1:6" ht="12.75" customHeight="1" x14ac:dyDescent="0.2">
      <c r="A76" s="53" t="s">
        <v>198</v>
      </c>
      <c r="B76" s="85" t="s">
        <v>199</v>
      </c>
      <c r="C76" s="50" t="s">
        <v>198</v>
      </c>
      <c r="D76" s="242">
        <v>224722.7</v>
      </c>
      <c r="E76" s="242">
        <v>254682.87</v>
      </c>
      <c r="F76" s="52">
        <f t="shared" si="0"/>
        <v>113.33206213702486</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337930.22</v>
      </c>
      <c r="E82" s="51">
        <f t="shared" si="19"/>
        <v>256905.44</v>
      </c>
      <c r="F82" s="52">
        <f t="shared" si="0"/>
        <v>76.023221598825941</v>
      </c>
    </row>
    <row r="83" spans="1:6" ht="12.75" customHeight="1" x14ac:dyDescent="0.2">
      <c r="A83" s="53">
        <v>641</v>
      </c>
      <c r="B83" s="85" t="s">
        <v>212</v>
      </c>
      <c r="C83" s="50" t="s">
        <v>213</v>
      </c>
      <c r="D83" s="51">
        <f t="shared" ref="D83:E83" si="20">SUM(D84:D90)</f>
        <v>987.86999999999989</v>
      </c>
      <c r="E83" s="51">
        <f t="shared" si="20"/>
        <v>683.81</v>
      </c>
      <c r="F83" s="52">
        <f t="shared" si="0"/>
        <v>69.220646441333372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21.3</v>
      </c>
      <c r="E85" s="242">
        <v>23.29</v>
      </c>
      <c r="F85" s="52">
        <f t="shared" si="0"/>
        <v>109.34272300469483</v>
      </c>
    </row>
    <row r="86" spans="1:6" ht="12.75" customHeight="1" x14ac:dyDescent="0.2">
      <c r="A86" s="53">
        <v>6414</v>
      </c>
      <c r="B86" s="85" t="s">
        <v>218</v>
      </c>
      <c r="C86" s="50" t="s">
        <v>219</v>
      </c>
      <c r="D86" s="242">
        <v>891.8</v>
      </c>
      <c r="E86" s="242">
        <v>438.28</v>
      </c>
      <c r="F86" s="52">
        <f t="shared" si="0"/>
        <v>49.145548329221796</v>
      </c>
    </row>
    <row r="87" spans="1:6" ht="12.75" customHeight="1" x14ac:dyDescent="0.2">
      <c r="A87" s="53">
        <v>6415</v>
      </c>
      <c r="B87" s="85" t="s">
        <v>220</v>
      </c>
      <c r="C87" s="50" t="s">
        <v>221</v>
      </c>
      <c r="D87" s="242">
        <v>1.03</v>
      </c>
      <c r="E87" s="242">
        <v>0</v>
      </c>
      <c r="F87" s="52">
        <f t="shared" si="0"/>
        <v>0</v>
      </c>
    </row>
    <row r="88" spans="1:6" ht="12.75" customHeight="1" x14ac:dyDescent="0.2">
      <c r="A88" s="53">
        <v>6416</v>
      </c>
      <c r="B88" s="85" t="s">
        <v>222</v>
      </c>
      <c r="C88" s="50" t="s">
        <v>223</v>
      </c>
      <c r="D88" s="242">
        <v>73.739999999999995</v>
      </c>
      <c r="E88" s="242">
        <v>0</v>
      </c>
      <c r="F88" s="52">
        <f t="shared" si="0"/>
        <v>0</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222.24</v>
      </c>
      <c r="F90" s="52" t="str">
        <f t="shared" si="0"/>
        <v>-</v>
      </c>
    </row>
    <row r="91" spans="1:6" ht="12.75" customHeight="1" x14ac:dyDescent="0.2">
      <c r="A91" s="53">
        <v>642</v>
      </c>
      <c r="B91" s="85" t="s">
        <v>228</v>
      </c>
      <c r="C91" s="50" t="s">
        <v>229</v>
      </c>
      <c r="D91" s="51">
        <f t="shared" ref="D91:E91" si="21">SUM(D92:D97)</f>
        <v>336942.35</v>
      </c>
      <c r="E91" s="51">
        <f t="shared" si="21"/>
        <v>256221.63</v>
      </c>
      <c r="F91" s="52">
        <f t="shared" si="0"/>
        <v>76.043165841278196</v>
      </c>
    </row>
    <row r="92" spans="1:6" ht="12.75" customHeight="1" x14ac:dyDescent="0.2">
      <c r="A92" s="53">
        <v>6421</v>
      </c>
      <c r="B92" s="85" t="s">
        <v>230</v>
      </c>
      <c r="C92" s="50" t="s">
        <v>231</v>
      </c>
      <c r="D92" s="242">
        <v>88046.49</v>
      </c>
      <c r="E92" s="242">
        <v>44008.91</v>
      </c>
      <c r="F92" s="52">
        <f t="shared" si="0"/>
        <v>49.983718828541605</v>
      </c>
    </row>
    <row r="93" spans="1:6" ht="12.75" customHeight="1" x14ac:dyDescent="0.2">
      <c r="A93" s="53">
        <v>6422</v>
      </c>
      <c r="B93" s="85" t="s">
        <v>232</v>
      </c>
      <c r="C93" s="50" t="s">
        <v>233</v>
      </c>
      <c r="D93" s="242">
        <v>243326.64</v>
      </c>
      <c r="E93" s="242">
        <v>207242.88</v>
      </c>
      <c r="F93" s="52">
        <f t="shared" si="0"/>
        <v>85.170649625540378</v>
      </c>
    </row>
    <row r="94" spans="1:6" ht="12.75" customHeight="1" x14ac:dyDescent="0.2">
      <c r="A94" s="53">
        <v>6423</v>
      </c>
      <c r="B94" s="85" t="s">
        <v>234</v>
      </c>
      <c r="C94" s="50" t="s">
        <v>235</v>
      </c>
      <c r="D94" s="242">
        <v>42.79</v>
      </c>
      <c r="E94" s="242">
        <v>95.01</v>
      </c>
      <c r="F94" s="52">
        <f t="shared" si="0"/>
        <v>222.03785931292362</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5526.43</v>
      </c>
      <c r="E97" s="242">
        <v>4874.83</v>
      </c>
      <c r="F97" s="52">
        <f t="shared" si="0"/>
        <v>88.209386529821231</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393796.26</v>
      </c>
      <c r="E106" s="51">
        <f t="shared" si="23"/>
        <v>572821.5</v>
      </c>
      <c r="F106" s="52">
        <f t="shared" si="0"/>
        <v>145.46138655557573</v>
      </c>
    </row>
    <row r="107" spans="1:6" ht="12.75" customHeight="1" x14ac:dyDescent="0.2">
      <c r="A107" s="53">
        <v>651</v>
      </c>
      <c r="B107" s="85" t="s">
        <v>260</v>
      </c>
      <c r="C107" s="50" t="s">
        <v>261</v>
      </c>
      <c r="D107" s="51">
        <f t="shared" ref="D107:E107" si="24">SUM(D108:D111)</f>
        <v>2867.95</v>
      </c>
      <c r="E107" s="51">
        <f t="shared" si="24"/>
        <v>1136.78</v>
      </c>
      <c r="F107" s="52">
        <f t="shared" si="0"/>
        <v>39.637371641765021</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27.68</v>
      </c>
      <c r="E110" s="242">
        <v>25.51</v>
      </c>
      <c r="F110" s="52">
        <f t="shared" si="0"/>
        <v>92.160404624277461</v>
      </c>
    </row>
    <row r="111" spans="1:6" ht="12.75" customHeight="1" x14ac:dyDescent="0.2">
      <c r="A111" s="53">
        <v>6514</v>
      </c>
      <c r="B111" s="85" t="s">
        <v>268</v>
      </c>
      <c r="C111" s="50" t="s">
        <v>269</v>
      </c>
      <c r="D111" s="242">
        <v>2840.27</v>
      </c>
      <c r="E111" s="242">
        <v>1111.27</v>
      </c>
      <c r="F111" s="52">
        <f t="shared" si="0"/>
        <v>39.125505673756365</v>
      </c>
    </row>
    <row r="112" spans="1:6" ht="12.75" customHeight="1" x14ac:dyDescent="0.2">
      <c r="A112" s="53">
        <v>652</v>
      </c>
      <c r="B112" s="85" t="s">
        <v>270</v>
      </c>
      <c r="C112" s="50" t="s">
        <v>271</v>
      </c>
      <c r="D112" s="51">
        <f t="shared" ref="D112:E112" si="25">SUM(D113:D119)</f>
        <v>140433.51999999999</v>
      </c>
      <c r="E112" s="51">
        <f t="shared" si="25"/>
        <v>249884.01</v>
      </c>
      <c r="F112" s="52">
        <f t="shared" si="0"/>
        <v>177.93758213850941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993.78</v>
      </c>
      <c r="E114" s="242">
        <v>2784.82</v>
      </c>
      <c r="F114" s="52">
        <f t="shared" si="0"/>
        <v>280.22499949687057</v>
      </c>
    </row>
    <row r="115" spans="1:6" ht="12.75" customHeight="1" x14ac:dyDescent="0.2">
      <c r="A115" s="53">
        <v>6524</v>
      </c>
      <c r="B115" s="85" t="s">
        <v>276</v>
      </c>
      <c r="C115" s="50" t="s">
        <v>277</v>
      </c>
      <c r="D115" s="242">
        <v>7339.8</v>
      </c>
      <c r="E115" s="242">
        <v>5637.74</v>
      </c>
      <c r="F115" s="52">
        <f t="shared" si="0"/>
        <v>76.810539796724697</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132099.94</v>
      </c>
      <c r="E117" s="242">
        <v>241461.45</v>
      </c>
      <c r="F117" s="52">
        <f t="shared" si="0"/>
        <v>182.78694903267936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250494.79</v>
      </c>
      <c r="E120" s="51">
        <f t="shared" si="26"/>
        <v>321800.71000000002</v>
      </c>
      <c r="F120" s="52">
        <f t="shared" si="0"/>
        <v>128.46602917370058</v>
      </c>
    </row>
    <row r="121" spans="1:6" ht="12.75" customHeight="1" x14ac:dyDescent="0.2">
      <c r="A121" s="53">
        <v>6531</v>
      </c>
      <c r="B121" s="85" t="s">
        <v>288</v>
      </c>
      <c r="C121" s="50" t="s">
        <v>289</v>
      </c>
      <c r="D121" s="242">
        <v>26646.94</v>
      </c>
      <c r="E121" s="242">
        <v>100678.95</v>
      </c>
      <c r="F121" s="52">
        <f t="shared" si="0"/>
        <v>377.82555895723863</v>
      </c>
    </row>
    <row r="122" spans="1:6" ht="12.75" customHeight="1" x14ac:dyDescent="0.2">
      <c r="A122" s="53">
        <v>6532</v>
      </c>
      <c r="B122" s="85" t="s">
        <v>290</v>
      </c>
      <c r="C122" s="50" t="s">
        <v>291</v>
      </c>
      <c r="D122" s="242">
        <v>223847.85</v>
      </c>
      <c r="E122" s="242">
        <v>221121.76</v>
      </c>
      <c r="F122" s="52">
        <f t="shared" si="0"/>
        <v>98.782168334428945</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27973.439999999999</v>
      </c>
      <c r="E124" s="51">
        <f t="shared" si="27"/>
        <v>39053.82</v>
      </c>
      <c r="F124" s="52">
        <f t="shared" si="0"/>
        <v>139.61035896907924</v>
      </c>
    </row>
    <row r="125" spans="1:6" ht="12.75" customHeight="1" x14ac:dyDescent="0.2">
      <c r="A125" s="53">
        <v>661</v>
      </c>
      <c r="B125" s="86" t="s">
        <v>296</v>
      </c>
      <c r="C125" s="50" t="s">
        <v>297</v>
      </c>
      <c r="D125" s="51">
        <f t="shared" ref="D125:E125" si="28">SUM(D126:D127)</f>
        <v>27973.439999999999</v>
      </c>
      <c r="E125" s="51">
        <f t="shared" si="28"/>
        <v>34414.050000000003</v>
      </c>
      <c r="F125" s="52">
        <f t="shared" si="0"/>
        <v>123.02401849754625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27973.439999999999</v>
      </c>
      <c r="E127" s="242">
        <v>34414.050000000003</v>
      </c>
      <c r="F127" s="52">
        <f t="shared" si="0"/>
        <v>123.02401849754625</v>
      </c>
    </row>
    <row r="128" spans="1:6" ht="24" x14ac:dyDescent="0.2">
      <c r="A128" s="53">
        <v>663</v>
      </c>
      <c r="B128" s="231" t="s">
        <v>302</v>
      </c>
      <c r="C128" s="50" t="s">
        <v>303</v>
      </c>
      <c r="D128" s="51">
        <f t="shared" ref="D128:E128" si="29">SUM(D129:D132)</f>
        <v>0</v>
      </c>
      <c r="E128" s="51">
        <f t="shared" si="29"/>
        <v>4639.7699999999995</v>
      </c>
      <c r="F128" s="52" t="str">
        <f t="shared" si="0"/>
        <v>-</v>
      </c>
    </row>
    <row r="129" spans="1:6" ht="12.75" customHeight="1" x14ac:dyDescent="0.2">
      <c r="A129" s="53">
        <v>6631</v>
      </c>
      <c r="B129" s="86" t="s">
        <v>304</v>
      </c>
      <c r="C129" s="50" t="s">
        <v>305</v>
      </c>
      <c r="D129" s="242">
        <v>0</v>
      </c>
      <c r="E129" s="242">
        <v>591.36</v>
      </c>
      <c r="F129" s="52" t="str">
        <f t="shared" si="0"/>
        <v>-</v>
      </c>
    </row>
    <row r="130" spans="1:6" ht="12.75" customHeight="1" x14ac:dyDescent="0.2">
      <c r="A130" s="53">
        <v>6632</v>
      </c>
      <c r="B130" s="232" t="s">
        <v>306</v>
      </c>
      <c r="C130" s="50" t="s">
        <v>307</v>
      </c>
      <c r="D130" s="242">
        <v>0</v>
      </c>
      <c r="E130" s="242">
        <v>4048.41</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3534.78</v>
      </c>
      <c r="E139" s="51">
        <f t="shared" si="33"/>
        <v>5073.83</v>
      </c>
      <c r="F139" s="52">
        <f t="shared" si="31"/>
        <v>143.54019203458205</v>
      </c>
    </row>
    <row r="140" spans="1:6" ht="12.75" customHeight="1" x14ac:dyDescent="0.2">
      <c r="A140" s="53">
        <v>681</v>
      </c>
      <c r="B140" s="85" t="s">
        <v>326</v>
      </c>
      <c r="C140" s="50" t="s">
        <v>327</v>
      </c>
      <c r="D140" s="51">
        <f t="shared" ref="D140:E140" si="34">SUM(D141:D149)</f>
        <v>40.65</v>
      </c>
      <c r="E140" s="51">
        <f t="shared" si="34"/>
        <v>0</v>
      </c>
      <c r="F140" s="52">
        <f t="shared" si="31"/>
        <v>0</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40.65</v>
      </c>
      <c r="E148" s="242">
        <v>0</v>
      </c>
      <c r="F148" s="52">
        <f t="shared" si="31"/>
        <v>0</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3494.13</v>
      </c>
      <c r="E150" s="242">
        <v>5073.83</v>
      </c>
      <c r="F150" s="52">
        <f t="shared" si="31"/>
        <v>145.21010952654879</v>
      </c>
    </row>
    <row r="151" spans="1:6" ht="12.75" customHeight="1" x14ac:dyDescent="0.2">
      <c r="A151" s="53">
        <v>3</v>
      </c>
      <c r="B151" s="85" t="s">
        <v>348</v>
      </c>
      <c r="C151" s="50" t="s">
        <v>56</v>
      </c>
      <c r="D151" s="51">
        <f t="shared" ref="D151:E151" si="35">D152+D163+D196+D215+D224+D252+D263</f>
        <v>4518536.8100000005</v>
      </c>
      <c r="E151" s="51">
        <f t="shared" si="35"/>
        <v>5302844.0100000007</v>
      </c>
      <c r="F151" s="52">
        <f t="shared" si="31"/>
        <v>117.3575480953092</v>
      </c>
    </row>
    <row r="152" spans="1:6" ht="12.75" customHeight="1" x14ac:dyDescent="0.2">
      <c r="A152" s="53">
        <v>31</v>
      </c>
      <c r="B152" s="85" t="s">
        <v>349</v>
      </c>
      <c r="C152" s="50" t="s">
        <v>350</v>
      </c>
      <c r="D152" s="51">
        <f t="shared" ref="D152:E152" si="36">D153+D158+D159</f>
        <v>890301.8</v>
      </c>
      <c r="E152" s="51">
        <f t="shared" si="36"/>
        <v>1290281.1200000001</v>
      </c>
      <c r="F152" s="52">
        <f t="shared" si="31"/>
        <v>144.92626208326212</v>
      </c>
    </row>
    <row r="153" spans="1:6" ht="12.75" customHeight="1" x14ac:dyDescent="0.2">
      <c r="A153" s="53">
        <v>311</v>
      </c>
      <c r="B153" s="85" t="s">
        <v>351</v>
      </c>
      <c r="C153" s="50" t="s">
        <v>352</v>
      </c>
      <c r="D153" s="51">
        <f t="shared" ref="D153:E153" si="37">SUM(D154:D157)</f>
        <v>720804.96</v>
      </c>
      <c r="E153" s="51">
        <f t="shared" si="37"/>
        <v>1049173.01</v>
      </c>
      <c r="F153" s="52">
        <f t="shared" si="31"/>
        <v>145.55574229122951</v>
      </c>
    </row>
    <row r="154" spans="1:6" ht="12.75" customHeight="1" x14ac:dyDescent="0.2">
      <c r="A154" s="53">
        <v>3111</v>
      </c>
      <c r="B154" s="85" t="s">
        <v>353</v>
      </c>
      <c r="C154" s="50" t="s">
        <v>354</v>
      </c>
      <c r="D154" s="242">
        <v>720804.96</v>
      </c>
      <c r="E154" s="242">
        <v>1049173.01</v>
      </c>
      <c r="F154" s="52">
        <f t="shared" si="31"/>
        <v>145.55574229122951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57338.42</v>
      </c>
      <c r="E158" s="242">
        <v>88141.8</v>
      </c>
      <c r="F158" s="52">
        <f t="shared" si="31"/>
        <v>153.72205931031934</v>
      </c>
    </row>
    <row r="159" spans="1:6" ht="12.75" customHeight="1" x14ac:dyDescent="0.2">
      <c r="A159" s="53">
        <v>313</v>
      </c>
      <c r="B159" s="85" t="s">
        <v>363</v>
      </c>
      <c r="C159" s="50" t="s">
        <v>364</v>
      </c>
      <c r="D159" s="51">
        <f t="shared" ref="D159:E159" si="38">SUM(D160:D162)</f>
        <v>112158.42</v>
      </c>
      <c r="E159" s="51">
        <f t="shared" si="38"/>
        <v>152966.31</v>
      </c>
      <c r="F159" s="52">
        <f t="shared" si="31"/>
        <v>136.38415198787573</v>
      </c>
    </row>
    <row r="160" spans="1:6" ht="12.75" customHeight="1" x14ac:dyDescent="0.2">
      <c r="A160" s="53">
        <v>3131</v>
      </c>
      <c r="B160" s="85" t="s">
        <v>142</v>
      </c>
      <c r="C160" s="50" t="s">
        <v>365</v>
      </c>
      <c r="D160" s="242">
        <v>15393.19</v>
      </c>
      <c r="E160" s="242">
        <v>18633.400000000001</v>
      </c>
      <c r="F160" s="52">
        <f t="shared" si="31"/>
        <v>121.04963298705466</v>
      </c>
    </row>
    <row r="161" spans="1:6" ht="12.75" customHeight="1" x14ac:dyDescent="0.2">
      <c r="A161" s="53">
        <v>3132</v>
      </c>
      <c r="B161" s="85" t="s">
        <v>366</v>
      </c>
      <c r="C161" s="50" t="s">
        <v>367</v>
      </c>
      <c r="D161" s="242">
        <v>96765.23</v>
      </c>
      <c r="E161" s="242">
        <v>134332.91</v>
      </c>
      <c r="F161" s="52">
        <f t="shared" si="31"/>
        <v>138.82353196494236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1954232.4600000004</v>
      </c>
      <c r="E163" s="51">
        <f t="shared" si="39"/>
        <v>2378930.4900000002</v>
      </c>
      <c r="F163" s="52">
        <f t="shared" si="31"/>
        <v>121.7322165450061</v>
      </c>
    </row>
    <row r="164" spans="1:6" ht="12.75" customHeight="1" x14ac:dyDescent="0.2">
      <c r="A164" s="53">
        <v>321</v>
      </c>
      <c r="B164" s="85" t="s">
        <v>372</v>
      </c>
      <c r="C164" s="50" t="s">
        <v>373</v>
      </c>
      <c r="D164" s="51">
        <f t="shared" ref="D164:E164" si="40">SUM(D165:D168)</f>
        <v>51884.65</v>
      </c>
      <c r="E164" s="51">
        <f t="shared" si="40"/>
        <v>73362.48000000001</v>
      </c>
      <c r="F164" s="52">
        <f t="shared" si="31"/>
        <v>141.39534525143759</v>
      </c>
    </row>
    <row r="165" spans="1:6" ht="12.75" customHeight="1" x14ac:dyDescent="0.2">
      <c r="A165" s="53">
        <v>3211</v>
      </c>
      <c r="B165" s="85" t="s">
        <v>374</v>
      </c>
      <c r="C165" s="50" t="s">
        <v>375</v>
      </c>
      <c r="D165" s="242">
        <v>4151.1099999999997</v>
      </c>
      <c r="E165" s="242">
        <v>5269.27</v>
      </c>
      <c r="F165" s="52">
        <f t="shared" si="31"/>
        <v>126.93640977955296</v>
      </c>
    </row>
    <row r="166" spans="1:6" ht="12.75" customHeight="1" x14ac:dyDescent="0.2">
      <c r="A166" s="53">
        <v>3212</v>
      </c>
      <c r="B166" s="85" t="s">
        <v>376</v>
      </c>
      <c r="C166" s="50" t="s">
        <v>377</v>
      </c>
      <c r="D166" s="242">
        <v>33789.22</v>
      </c>
      <c r="E166" s="242">
        <v>62175.34</v>
      </c>
      <c r="F166" s="52">
        <f t="shared" si="31"/>
        <v>184.00939707989704</v>
      </c>
    </row>
    <row r="167" spans="1:6" ht="12.75" customHeight="1" x14ac:dyDescent="0.2">
      <c r="A167" s="53">
        <v>3213</v>
      </c>
      <c r="B167" s="85" t="s">
        <v>378</v>
      </c>
      <c r="C167" s="50" t="s">
        <v>379</v>
      </c>
      <c r="D167" s="242">
        <v>13260.67</v>
      </c>
      <c r="E167" s="242">
        <v>4923.2700000000004</v>
      </c>
      <c r="F167" s="52">
        <f t="shared" si="31"/>
        <v>37.12685708942309</v>
      </c>
    </row>
    <row r="168" spans="1:6" ht="12.75" customHeight="1" x14ac:dyDescent="0.2">
      <c r="A168" s="53">
        <v>3214</v>
      </c>
      <c r="B168" s="85" t="s">
        <v>380</v>
      </c>
      <c r="C168" s="50" t="s">
        <v>381</v>
      </c>
      <c r="D168" s="242">
        <v>683.65</v>
      </c>
      <c r="E168" s="242">
        <v>994.6</v>
      </c>
      <c r="F168" s="52">
        <f t="shared" si="31"/>
        <v>145.48380019015579</v>
      </c>
    </row>
    <row r="169" spans="1:6" ht="12.75" customHeight="1" x14ac:dyDescent="0.2">
      <c r="A169" s="53">
        <v>322</v>
      </c>
      <c r="B169" s="85" t="s">
        <v>382</v>
      </c>
      <c r="C169" s="50" t="s">
        <v>383</v>
      </c>
      <c r="D169" s="51">
        <f t="shared" ref="D169:E169" si="41">SUM(D170:D176)</f>
        <v>277529.84999999998</v>
      </c>
      <c r="E169" s="51">
        <f t="shared" si="41"/>
        <v>317321.38</v>
      </c>
      <c r="F169" s="52">
        <f t="shared" si="31"/>
        <v>114.33774781343342</v>
      </c>
    </row>
    <row r="170" spans="1:6" ht="12.75" customHeight="1" x14ac:dyDescent="0.2">
      <c r="A170" s="53">
        <v>3221</v>
      </c>
      <c r="B170" s="85" t="s">
        <v>384</v>
      </c>
      <c r="C170" s="50" t="s">
        <v>385</v>
      </c>
      <c r="D170" s="242">
        <v>38276.49</v>
      </c>
      <c r="E170" s="242">
        <v>59705.91</v>
      </c>
      <c r="F170" s="52">
        <f t="shared" si="31"/>
        <v>155.9858545023329</v>
      </c>
    </row>
    <row r="171" spans="1:6" ht="12.75" customHeight="1" x14ac:dyDescent="0.2">
      <c r="A171" s="53">
        <v>3222</v>
      </c>
      <c r="B171" s="85" t="s">
        <v>386</v>
      </c>
      <c r="C171" s="50" t="s">
        <v>387</v>
      </c>
      <c r="D171" s="242">
        <v>35086.019999999997</v>
      </c>
      <c r="E171" s="242">
        <v>93329.18</v>
      </c>
      <c r="F171" s="52">
        <f t="shared" si="31"/>
        <v>266.0010454306302</v>
      </c>
    </row>
    <row r="172" spans="1:6" ht="12.75" customHeight="1" x14ac:dyDescent="0.2">
      <c r="A172" s="53">
        <v>3223</v>
      </c>
      <c r="B172" s="85" t="s">
        <v>388</v>
      </c>
      <c r="C172" s="50" t="s">
        <v>389</v>
      </c>
      <c r="D172" s="242">
        <v>164304.03</v>
      </c>
      <c r="E172" s="242">
        <v>140790.39999999999</v>
      </c>
      <c r="F172" s="52">
        <f t="shared" si="31"/>
        <v>85.688951147455114</v>
      </c>
    </row>
    <row r="173" spans="1:6" ht="12.75" customHeight="1" x14ac:dyDescent="0.2">
      <c r="A173" s="53">
        <v>3224</v>
      </c>
      <c r="B173" s="85" t="s">
        <v>390</v>
      </c>
      <c r="C173" s="50" t="s">
        <v>391</v>
      </c>
      <c r="D173" s="242">
        <v>12720.82</v>
      </c>
      <c r="E173" s="242">
        <v>7244.2</v>
      </c>
      <c r="F173" s="52">
        <f t="shared" si="31"/>
        <v>56.947586712177355</v>
      </c>
    </row>
    <row r="174" spans="1:6" ht="12.75" customHeight="1" x14ac:dyDescent="0.2">
      <c r="A174" s="53">
        <v>3225</v>
      </c>
      <c r="B174" s="85" t="s">
        <v>392</v>
      </c>
      <c r="C174" s="50" t="s">
        <v>393</v>
      </c>
      <c r="D174" s="242">
        <v>6029.34</v>
      </c>
      <c r="E174" s="242">
        <v>3452.57</v>
      </c>
      <c r="F174" s="52">
        <f t="shared" si="31"/>
        <v>57.262818152567284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21113.15</v>
      </c>
      <c r="E176" s="242">
        <v>12799.12</v>
      </c>
      <c r="F176" s="52">
        <f t="shared" si="31"/>
        <v>60.621555760272628</v>
      </c>
    </row>
    <row r="177" spans="1:6" ht="12.75" customHeight="1" x14ac:dyDescent="0.2">
      <c r="A177" s="53">
        <v>323</v>
      </c>
      <c r="B177" s="85" t="s">
        <v>398</v>
      </c>
      <c r="C177" s="50" t="s">
        <v>399</v>
      </c>
      <c r="D177" s="51">
        <f t="shared" ref="D177:E177" si="42">SUM(D178:D186)</f>
        <v>1370848.0100000002</v>
      </c>
      <c r="E177" s="51">
        <f t="shared" si="42"/>
        <v>1686465.11</v>
      </c>
      <c r="F177" s="52">
        <f t="shared" si="31"/>
        <v>123.02349331929219</v>
      </c>
    </row>
    <row r="178" spans="1:6" ht="12.75" customHeight="1" x14ac:dyDescent="0.2">
      <c r="A178" s="53">
        <v>3231</v>
      </c>
      <c r="B178" s="85" t="s">
        <v>400</v>
      </c>
      <c r="C178" s="50" t="s">
        <v>401</v>
      </c>
      <c r="D178" s="242">
        <v>67007.25</v>
      </c>
      <c r="E178" s="242">
        <v>93418.74</v>
      </c>
      <c r="F178" s="52">
        <f t="shared" si="31"/>
        <v>139.41586917833519</v>
      </c>
    </row>
    <row r="179" spans="1:6" ht="12.75" customHeight="1" x14ac:dyDescent="0.2">
      <c r="A179" s="53">
        <v>3232</v>
      </c>
      <c r="B179" s="85" t="s">
        <v>402</v>
      </c>
      <c r="C179" s="50" t="s">
        <v>403</v>
      </c>
      <c r="D179" s="242">
        <v>351638.56</v>
      </c>
      <c r="E179" s="242">
        <v>469786.81</v>
      </c>
      <c r="F179" s="52">
        <f t="shared" si="31"/>
        <v>133.59934416748837</v>
      </c>
    </row>
    <row r="180" spans="1:6" ht="12.75" customHeight="1" x14ac:dyDescent="0.2">
      <c r="A180" s="53">
        <v>3233</v>
      </c>
      <c r="B180" s="85" t="s">
        <v>404</v>
      </c>
      <c r="C180" s="50" t="s">
        <v>405</v>
      </c>
      <c r="D180" s="242">
        <v>67001.38</v>
      </c>
      <c r="E180" s="242">
        <v>83030.17</v>
      </c>
      <c r="F180" s="52">
        <f t="shared" si="31"/>
        <v>123.9230744202582</v>
      </c>
    </row>
    <row r="181" spans="1:6" ht="12.75" customHeight="1" x14ac:dyDescent="0.2">
      <c r="A181" s="53">
        <v>3234</v>
      </c>
      <c r="B181" s="85" t="s">
        <v>406</v>
      </c>
      <c r="C181" s="50" t="s">
        <v>407</v>
      </c>
      <c r="D181" s="242">
        <v>610787.16</v>
      </c>
      <c r="E181" s="242">
        <v>650970.68999999994</v>
      </c>
      <c r="F181" s="52">
        <f t="shared" si="31"/>
        <v>106.57897425348625</v>
      </c>
    </row>
    <row r="182" spans="1:6" ht="12.75" customHeight="1" x14ac:dyDescent="0.2">
      <c r="A182" s="53">
        <v>3235</v>
      </c>
      <c r="B182" s="85" t="s">
        <v>408</v>
      </c>
      <c r="C182" s="50" t="s">
        <v>409</v>
      </c>
      <c r="D182" s="242">
        <v>8853.3799999999992</v>
      </c>
      <c r="E182" s="242">
        <v>9291.5499999999993</v>
      </c>
      <c r="F182" s="52">
        <f t="shared" si="31"/>
        <v>104.94918324978708</v>
      </c>
    </row>
    <row r="183" spans="1:6" ht="12.75" customHeight="1" x14ac:dyDescent="0.2">
      <c r="A183" s="53">
        <v>3236</v>
      </c>
      <c r="B183" s="85" t="s">
        <v>410</v>
      </c>
      <c r="C183" s="50" t="s">
        <v>411</v>
      </c>
      <c r="D183" s="242">
        <v>30669.82</v>
      </c>
      <c r="E183" s="242">
        <v>45334.65</v>
      </c>
      <c r="F183" s="52">
        <f t="shared" si="31"/>
        <v>147.8151811781093</v>
      </c>
    </row>
    <row r="184" spans="1:6" ht="12.75" customHeight="1" x14ac:dyDescent="0.2">
      <c r="A184" s="53">
        <v>3237</v>
      </c>
      <c r="B184" s="85" t="s">
        <v>412</v>
      </c>
      <c r="C184" s="50" t="s">
        <v>413</v>
      </c>
      <c r="D184" s="242">
        <v>125650.08</v>
      </c>
      <c r="E184" s="242">
        <v>165048.01</v>
      </c>
      <c r="F184" s="52">
        <f t="shared" si="31"/>
        <v>131.35527649484985</v>
      </c>
    </row>
    <row r="185" spans="1:6" ht="12.75" customHeight="1" x14ac:dyDescent="0.2">
      <c r="A185" s="53">
        <v>3238</v>
      </c>
      <c r="B185" s="85" t="s">
        <v>414</v>
      </c>
      <c r="C185" s="50" t="s">
        <v>415</v>
      </c>
      <c r="D185" s="242">
        <v>18233.560000000001</v>
      </c>
      <c r="E185" s="242">
        <v>32881.519999999997</v>
      </c>
      <c r="F185" s="52">
        <f t="shared" si="31"/>
        <v>180.33516219542423</v>
      </c>
    </row>
    <row r="186" spans="1:6" ht="12.75" customHeight="1" x14ac:dyDescent="0.2">
      <c r="A186" s="53">
        <v>3239</v>
      </c>
      <c r="B186" s="85" t="s">
        <v>416</v>
      </c>
      <c r="C186" s="50" t="s">
        <v>417</v>
      </c>
      <c r="D186" s="242">
        <v>91006.82</v>
      </c>
      <c r="E186" s="242">
        <v>136702.97</v>
      </c>
      <c r="F186" s="52">
        <f t="shared" si="31"/>
        <v>150.2117863254644</v>
      </c>
    </row>
    <row r="187" spans="1:6" ht="12.75" customHeight="1" x14ac:dyDescent="0.2">
      <c r="A187" s="53">
        <v>324</v>
      </c>
      <c r="B187" s="85" t="s">
        <v>418</v>
      </c>
      <c r="C187" s="50" t="s">
        <v>419</v>
      </c>
      <c r="D187" s="242">
        <v>1453.6</v>
      </c>
      <c r="E187" s="242">
        <v>1281.42</v>
      </c>
      <c r="F187" s="52">
        <f t="shared" si="31"/>
        <v>88.154925701706119</v>
      </c>
    </row>
    <row r="188" spans="1:6" ht="12.75" customHeight="1" x14ac:dyDescent="0.2">
      <c r="A188" s="53">
        <v>329</v>
      </c>
      <c r="B188" s="85" t="s">
        <v>420</v>
      </c>
      <c r="C188" s="50" t="s">
        <v>421</v>
      </c>
      <c r="D188" s="51">
        <f t="shared" ref="D188:E188" si="43">SUM(D189:D195)</f>
        <v>252516.34999999998</v>
      </c>
      <c r="E188" s="51">
        <f t="shared" si="43"/>
        <v>300500.09999999998</v>
      </c>
      <c r="F188" s="52">
        <f t="shared" si="31"/>
        <v>119.00223490478933</v>
      </c>
    </row>
    <row r="189" spans="1:6" ht="12.75" customHeight="1" x14ac:dyDescent="0.2">
      <c r="A189" s="53">
        <v>3291</v>
      </c>
      <c r="B189" s="232" t="s">
        <v>422</v>
      </c>
      <c r="C189" s="50" t="s">
        <v>423</v>
      </c>
      <c r="D189" s="242">
        <v>77769.98</v>
      </c>
      <c r="E189" s="242">
        <v>73115.58</v>
      </c>
      <c r="F189" s="52">
        <f t="shared" si="31"/>
        <v>94.015171406756195</v>
      </c>
    </row>
    <row r="190" spans="1:6" ht="12.75" customHeight="1" x14ac:dyDescent="0.2">
      <c r="A190" s="53">
        <v>3292</v>
      </c>
      <c r="B190" s="85" t="s">
        <v>424</v>
      </c>
      <c r="C190" s="50" t="s">
        <v>425</v>
      </c>
      <c r="D190" s="242">
        <v>15840.71</v>
      </c>
      <c r="E190" s="242">
        <v>17340.32</v>
      </c>
      <c r="F190" s="52">
        <f t="shared" si="31"/>
        <v>109.46681051543776</v>
      </c>
    </row>
    <row r="191" spans="1:6" ht="12.75" customHeight="1" x14ac:dyDescent="0.2">
      <c r="A191" s="53">
        <v>3293</v>
      </c>
      <c r="B191" s="85" t="s">
        <v>426</v>
      </c>
      <c r="C191" s="50" t="s">
        <v>427</v>
      </c>
      <c r="D191" s="242">
        <v>44212.11</v>
      </c>
      <c r="E191" s="242">
        <v>67360.460000000006</v>
      </c>
      <c r="F191" s="52">
        <f t="shared" si="31"/>
        <v>152.35748757523675</v>
      </c>
    </row>
    <row r="192" spans="1:6" ht="12.75" customHeight="1" x14ac:dyDescent="0.2">
      <c r="A192" s="53">
        <v>3294</v>
      </c>
      <c r="B192" s="85" t="s">
        <v>428</v>
      </c>
      <c r="C192" s="50" t="s">
        <v>429</v>
      </c>
      <c r="D192" s="242">
        <v>5467.91</v>
      </c>
      <c r="E192" s="242">
        <v>4463.25</v>
      </c>
      <c r="F192" s="52">
        <f t="shared" si="31"/>
        <v>81.626252078033474</v>
      </c>
    </row>
    <row r="193" spans="1:6" ht="12.75" customHeight="1" x14ac:dyDescent="0.2">
      <c r="A193" s="53">
        <v>3295</v>
      </c>
      <c r="B193" s="85" t="s">
        <v>430</v>
      </c>
      <c r="C193" s="50" t="s">
        <v>431</v>
      </c>
      <c r="D193" s="242">
        <v>11698.57</v>
      </c>
      <c r="E193" s="242">
        <v>12189.45</v>
      </c>
      <c r="F193" s="52">
        <f t="shared" si="31"/>
        <v>104.19606840836101</v>
      </c>
    </row>
    <row r="194" spans="1:6" ht="12.75" customHeight="1" x14ac:dyDescent="0.2">
      <c r="A194" s="53" t="s">
        <v>432</v>
      </c>
      <c r="B194" s="85" t="s">
        <v>433</v>
      </c>
      <c r="C194" s="50" t="s">
        <v>432</v>
      </c>
      <c r="D194" s="242">
        <v>512.04999999999995</v>
      </c>
      <c r="E194" s="242">
        <v>0</v>
      </c>
      <c r="F194" s="52">
        <f t="shared" si="31"/>
        <v>0</v>
      </c>
    </row>
    <row r="195" spans="1:6" ht="12.75" customHeight="1" x14ac:dyDescent="0.2">
      <c r="A195" s="53">
        <v>3299</v>
      </c>
      <c r="B195" s="85" t="s">
        <v>434</v>
      </c>
      <c r="C195" s="50" t="s">
        <v>435</v>
      </c>
      <c r="D195" s="242">
        <v>97015.02</v>
      </c>
      <c r="E195" s="242">
        <v>126031.03999999999</v>
      </c>
      <c r="F195" s="52">
        <f t="shared" si="31"/>
        <v>129.90879144280956</v>
      </c>
    </row>
    <row r="196" spans="1:6" ht="12.75" customHeight="1" x14ac:dyDescent="0.2">
      <c r="A196" s="53">
        <v>34</v>
      </c>
      <c r="B196" s="232" t="s">
        <v>436</v>
      </c>
      <c r="C196" s="50" t="s">
        <v>437</v>
      </c>
      <c r="D196" s="51">
        <f t="shared" ref="D196:E196" si="44">D197+D202+D210</f>
        <v>33644.53</v>
      </c>
      <c r="E196" s="51">
        <f t="shared" si="44"/>
        <v>81034.200000000012</v>
      </c>
      <c r="F196" s="52">
        <f t="shared" si="31"/>
        <v>240.85401103834715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14041.49</v>
      </c>
      <c r="E202" s="51">
        <f t="shared" si="46"/>
        <v>67675.38</v>
      </c>
      <c r="F202" s="52">
        <f t="shared" si="31"/>
        <v>481.96722712475673</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14041.49</v>
      </c>
      <c r="E205" s="242">
        <v>67675.38</v>
      </c>
      <c r="F205" s="52">
        <f t="shared" si="31"/>
        <v>481.96722712475673</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19603.04</v>
      </c>
      <c r="E210" s="51">
        <f t="shared" si="47"/>
        <v>13358.820000000002</v>
      </c>
      <c r="F210" s="52">
        <f t="shared" si="31"/>
        <v>68.146675209559334</v>
      </c>
    </row>
    <row r="211" spans="1:6" ht="12.75" customHeight="1" x14ac:dyDescent="0.2">
      <c r="A211" s="53">
        <v>3431</v>
      </c>
      <c r="B211" s="232" t="s">
        <v>466</v>
      </c>
      <c r="C211" s="50" t="s">
        <v>467</v>
      </c>
      <c r="D211" s="242">
        <v>19579.88</v>
      </c>
      <c r="E211" s="242">
        <v>13290.28</v>
      </c>
      <c r="F211" s="52">
        <f t="shared" si="31"/>
        <v>67.877229073926898</v>
      </c>
    </row>
    <row r="212" spans="1:6" ht="12.75" customHeight="1" x14ac:dyDescent="0.2">
      <c r="A212" s="53">
        <v>3432</v>
      </c>
      <c r="B212" s="85" t="s">
        <v>468</v>
      </c>
      <c r="C212" s="50" t="s">
        <v>469</v>
      </c>
      <c r="D212" s="242">
        <v>20.37</v>
      </c>
      <c r="E212" s="242">
        <v>0</v>
      </c>
      <c r="F212" s="52">
        <f t="shared" si="31"/>
        <v>0</v>
      </c>
    </row>
    <row r="213" spans="1:6" ht="12.75" customHeight="1" x14ac:dyDescent="0.2">
      <c r="A213" s="53">
        <v>3433</v>
      </c>
      <c r="B213" s="85" t="s">
        <v>470</v>
      </c>
      <c r="C213" s="50" t="s">
        <v>471</v>
      </c>
      <c r="D213" s="242">
        <v>2.79</v>
      </c>
      <c r="E213" s="242">
        <v>68.540000000000006</v>
      </c>
      <c r="F213" s="52">
        <f t="shared" si="31"/>
        <v>2456.6308243727599</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427835.61000000004</v>
      </c>
      <c r="E215" s="51">
        <f t="shared" si="48"/>
        <v>578225.94999999995</v>
      </c>
      <c r="F215" s="52">
        <f t="shared" si="31"/>
        <v>135.15143117703548</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427835.61000000004</v>
      </c>
      <c r="E219" s="51">
        <f t="shared" si="50"/>
        <v>578225.94999999995</v>
      </c>
      <c r="F219" s="52">
        <f t="shared" si="31"/>
        <v>135.15143117703548</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380561.15</v>
      </c>
      <c r="E221" s="242">
        <v>544472</v>
      </c>
      <c r="F221" s="52">
        <f t="shared" si="31"/>
        <v>143.07083106092148</v>
      </c>
    </row>
    <row r="222" spans="1:6" ht="12.75" customHeight="1" x14ac:dyDescent="0.2">
      <c r="A222" s="53">
        <v>3523</v>
      </c>
      <c r="B222" s="85" t="s">
        <v>488</v>
      </c>
      <c r="C222" s="50" t="s">
        <v>489</v>
      </c>
      <c r="D222" s="242">
        <v>47274.46</v>
      </c>
      <c r="E222" s="242">
        <v>33753.949999999997</v>
      </c>
      <c r="F222" s="52">
        <f t="shared" si="31"/>
        <v>71.399969454965742</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111314.41999999998</v>
      </c>
      <c r="E224" s="51">
        <f t="shared" si="51"/>
        <v>37606.75</v>
      </c>
      <c r="F224" s="52">
        <f t="shared" ref="F224:F235" si="52">IF(D224&lt;&gt;0,IF(E224/D224&gt;=100,"&gt;&gt;100",E224/D224*100),"-")</f>
        <v>33.784257241784132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15669.4</v>
      </c>
      <c r="E231" s="51">
        <f t="shared" si="55"/>
        <v>16245.23</v>
      </c>
      <c r="F231" s="52">
        <f t="shared" si="52"/>
        <v>103.67486949085477</v>
      </c>
    </row>
    <row r="232" spans="1:6" ht="12.75" customHeight="1" x14ac:dyDescent="0.2">
      <c r="A232" s="53">
        <v>3631</v>
      </c>
      <c r="B232" s="85" t="s">
        <v>508</v>
      </c>
      <c r="C232" s="50" t="s">
        <v>509</v>
      </c>
      <c r="D232" s="242">
        <v>15669.4</v>
      </c>
      <c r="E232" s="242">
        <v>12250.48</v>
      </c>
      <c r="F232" s="52">
        <f t="shared" si="52"/>
        <v>78.180913117285925</v>
      </c>
    </row>
    <row r="233" spans="1:6" ht="12.75" customHeight="1" x14ac:dyDescent="0.2">
      <c r="A233" s="53">
        <v>3632</v>
      </c>
      <c r="B233" s="85" t="s">
        <v>510</v>
      </c>
      <c r="C233" s="50" t="s">
        <v>511</v>
      </c>
      <c r="D233" s="242">
        <v>0</v>
      </c>
      <c r="E233" s="242">
        <v>3994.75</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95645.01999999999</v>
      </c>
      <c r="E236" s="51">
        <f t="shared" si="56"/>
        <v>21361.52</v>
      </c>
      <c r="F236" s="52">
        <f t="shared" ref="F236:F239" si="57">IF(D236&lt;&gt;0,IF(E236/D236&gt;=100,"&gt;&gt;100",E236/D236*100),"-")</f>
        <v>22.334168574589668</v>
      </c>
    </row>
    <row r="237" spans="1:6" ht="12.75" customHeight="1" x14ac:dyDescent="0.2">
      <c r="A237" s="53" t="s">
        <v>518</v>
      </c>
      <c r="B237" s="85" t="s">
        <v>519</v>
      </c>
      <c r="C237" s="50" t="s">
        <v>518</v>
      </c>
      <c r="D237" s="242">
        <v>90828.01</v>
      </c>
      <c r="E237" s="242">
        <v>21361.52</v>
      </c>
      <c r="F237" s="52">
        <f t="shared" si="57"/>
        <v>23.518648047006646</v>
      </c>
    </row>
    <row r="238" spans="1:6" ht="12.75" customHeight="1" x14ac:dyDescent="0.2">
      <c r="A238" s="53" t="s">
        <v>520</v>
      </c>
      <c r="B238" s="85" t="s">
        <v>521</v>
      </c>
      <c r="C238" s="50" t="s">
        <v>520</v>
      </c>
      <c r="D238" s="242">
        <v>4817.01</v>
      </c>
      <c r="E238" s="242">
        <v>0</v>
      </c>
      <c r="F238" s="52">
        <f t="shared" si="57"/>
        <v>0</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409928.51</v>
      </c>
      <c r="E252" s="51">
        <f t="shared" si="63"/>
        <v>539993.58000000007</v>
      </c>
      <c r="F252" s="52">
        <f t="shared" ref="F252:F258" si="64">IF(D252&lt;&gt;0,IF(E252/D252&gt;=100,"&gt;&gt;100",E252/D252*100),"-")</f>
        <v>131.72872021026302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409928.51</v>
      </c>
      <c r="E259" s="51">
        <f t="shared" si="66"/>
        <v>539993.58000000007</v>
      </c>
      <c r="F259" s="52">
        <f t="shared" ref="F259:F262" si="67">IF(D259&lt;&gt;0,IF(E259/D259&gt;=100,"&gt;&gt;100",E259/D259*100),"-")</f>
        <v>131.72872021026302</v>
      </c>
    </row>
    <row r="260" spans="1:6" ht="12.75" customHeight="1" x14ac:dyDescent="0.2">
      <c r="A260" s="53">
        <v>3721</v>
      </c>
      <c r="B260" s="85" t="s">
        <v>560</v>
      </c>
      <c r="C260" s="50" t="s">
        <v>561</v>
      </c>
      <c r="D260" s="242">
        <v>266745.90999999997</v>
      </c>
      <c r="E260" s="242">
        <v>270463.26</v>
      </c>
      <c r="F260" s="52">
        <f t="shared" si="67"/>
        <v>101.39359212667966</v>
      </c>
    </row>
    <row r="261" spans="1:6" ht="12.75" customHeight="1" x14ac:dyDescent="0.2">
      <c r="A261" s="53">
        <v>3722</v>
      </c>
      <c r="B261" s="85" t="s">
        <v>562</v>
      </c>
      <c r="C261" s="50" t="s">
        <v>563</v>
      </c>
      <c r="D261" s="242">
        <v>143182.6</v>
      </c>
      <c r="E261" s="242">
        <v>269530.32</v>
      </c>
      <c r="F261" s="52">
        <f t="shared" si="67"/>
        <v>188.24237023213715</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691279.4800000001</v>
      </c>
      <c r="E263" s="51">
        <f t="shared" si="68"/>
        <v>396771.92</v>
      </c>
      <c r="F263" s="52">
        <f t="shared" ref="F263:F267" si="69">IF(D263&lt;&gt;0,IF(E263/D263&gt;=100,"&gt;&gt;100",E263/D263*100),"-")</f>
        <v>57.396744946052777</v>
      </c>
    </row>
    <row r="264" spans="1:6" ht="12.75" customHeight="1" x14ac:dyDescent="0.2">
      <c r="A264" s="53">
        <v>381</v>
      </c>
      <c r="B264" s="85" t="s">
        <v>568</v>
      </c>
      <c r="C264" s="50" t="s">
        <v>569</v>
      </c>
      <c r="D264" s="51">
        <f t="shared" ref="D264:E264" si="70">SUM(D265:D267)</f>
        <v>604943.92000000004</v>
      </c>
      <c r="E264" s="51">
        <f t="shared" si="70"/>
        <v>395691.87</v>
      </c>
      <c r="F264" s="52">
        <f t="shared" si="69"/>
        <v>65.409677974778219</v>
      </c>
    </row>
    <row r="265" spans="1:6" ht="12.75" customHeight="1" x14ac:dyDescent="0.2">
      <c r="A265" s="53">
        <v>3811</v>
      </c>
      <c r="B265" s="85" t="s">
        <v>570</v>
      </c>
      <c r="C265" s="50" t="s">
        <v>571</v>
      </c>
      <c r="D265" s="242">
        <v>603023.56000000006</v>
      </c>
      <c r="E265" s="242">
        <v>390484.63</v>
      </c>
      <c r="F265" s="52">
        <f t="shared" si="69"/>
        <v>64.754456691542856</v>
      </c>
    </row>
    <row r="266" spans="1:6" ht="12.75" customHeight="1" x14ac:dyDescent="0.2">
      <c r="A266" s="53">
        <v>3812</v>
      </c>
      <c r="B266" s="85" t="s">
        <v>572</v>
      </c>
      <c r="C266" s="50" t="s">
        <v>573</v>
      </c>
      <c r="D266" s="242">
        <v>1920.36</v>
      </c>
      <c r="E266" s="242">
        <v>5207.24</v>
      </c>
      <c r="F266" s="52">
        <f t="shared" si="69"/>
        <v>271.15957424649542</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2340.3000000000002</v>
      </c>
      <c r="E268" s="51">
        <f t="shared" si="71"/>
        <v>0</v>
      </c>
      <c r="F268" s="52">
        <f t="shared" ref="F268:F272" si="72">IF(D268&lt;&gt;0,IF(E268/D268&gt;=100,"&gt;&gt;100",E268/D268*100),"-")</f>
        <v>0</v>
      </c>
    </row>
    <row r="269" spans="1:6" ht="12.75" customHeight="1" x14ac:dyDescent="0.2">
      <c r="A269" s="53">
        <v>3821</v>
      </c>
      <c r="B269" s="85" t="s">
        <v>578</v>
      </c>
      <c r="C269" s="50" t="s">
        <v>579</v>
      </c>
      <c r="D269" s="242">
        <v>530.89</v>
      </c>
      <c r="E269" s="242">
        <v>0</v>
      </c>
      <c r="F269" s="52">
        <f t="shared" si="72"/>
        <v>0</v>
      </c>
    </row>
    <row r="270" spans="1:6" ht="12.75" customHeight="1" x14ac:dyDescent="0.2">
      <c r="A270" s="53">
        <v>3822</v>
      </c>
      <c r="B270" s="85" t="s">
        <v>580</v>
      </c>
      <c r="C270" s="50" t="s">
        <v>581</v>
      </c>
      <c r="D270" s="242">
        <v>1809.41</v>
      </c>
      <c r="E270" s="242">
        <v>0</v>
      </c>
      <c r="F270" s="52">
        <f t="shared" si="72"/>
        <v>0</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83995.26</v>
      </c>
      <c r="E279" s="51">
        <f t="shared" si="75"/>
        <v>1080.05</v>
      </c>
      <c r="F279" s="52">
        <f t="shared" si="74"/>
        <v>1.2858463679974321</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83995.26</v>
      </c>
      <c r="E281" s="242">
        <v>1080.05</v>
      </c>
      <c r="F281" s="52">
        <f t="shared" si="74"/>
        <v>1.2858463679974321</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4518536.8100000005</v>
      </c>
      <c r="E289" s="51">
        <f t="shared" si="79"/>
        <v>5302844.0100000007</v>
      </c>
      <c r="F289" s="52">
        <f t="shared" si="76"/>
        <v>117.3575480953092</v>
      </c>
    </row>
    <row r="290" spans="1:6" ht="12.75" customHeight="1" x14ac:dyDescent="0.2">
      <c r="A290" s="53" t="s">
        <v>609</v>
      </c>
      <c r="B290" s="85" t="s">
        <v>620</v>
      </c>
      <c r="C290" s="50" t="s">
        <v>621</v>
      </c>
      <c r="D290" s="51">
        <f>IF(D6&gt;=D289,D6-D289,0)</f>
        <v>612549.41999999993</v>
      </c>
      <c r="E290" s="51">
        <f>IF(E6&gt;=E289,E6-E289,0)</f>
        <v>765382.77000000048</v>
      </c>
      <c r="F290" s="52">
        <f t="shared" si="76"/>
        <v>124.95037053500117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130032.78</v>
      </c>
      <c r="E292" s="242">
        <v>0</v>
      </c>
      <c r="F292" s="52">
        <f t="shared" si="76"/>
        <v>0</v>
      </c>
    </row>
    <row r="293" spans="1:6" ht="12.75" customHeight="1" x14ac:dyDescent="0.2">
      <c r="A293" s="53">
        <v>92221</v>
      </c>
      <c r="B293" s="85" t="s">
        <v>626</v>
      </c>
      <c r="C293" s="50" t="s">
        <v>627</v>
      </c>
      <c r="D293" s="242">
        <v>0</v>
      </c>
      <c r="E293" s="242">
        <v>22141.9</v>
      </c>
      <c r="F293" s="52" t="str">
        <f t="shared" si="76"/>
        <v>-</v>
      </c>
    </row>
    <row r="294" spans="1:6" ht="12.75" customHeight="1" x14ac:dyDescent="0.2">
      <c r="A294" s="53">
        <v>96</v>
      </c>
      <c r="B294" s="85" t="s">
        <v>628</v>
      </c>
      <c r="C294" s="50" t="s">
        <v>629</v>
      </c>
      <c r="D294" s="242">
        <v>126234.46</v>
      </c>
      <c r="E294" s="242">
        <v>185094.13</v>
      </c>
      <c r="F294" s="52">
        <f t="shared" si="76"/>
        <v>146.62726009997587</v>
      </c>
    </row>
    <row r="295" spans="1:6" ht="24" x14ac:dyDescent="0.2">
      <c r="A295" s="53">
        <v>9661</v>
      </c>
      <c r="B295" s="85" t="s">
        <v>630</v>
      </c>
      <c r="C295" s="50" t="s">
        <v>631</v>
      </c>
      <c r="D295" s="242">
        <v>0</v>
      </c>
      <c r="E295" s="242">
        <v>2935.36</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894645.77999999991</v>
      </c>
      <c r="E298" s="51">
        <f t="shared" si="80"/>
        <v>873922.8</v>
      </c>
      <c r="F298" s="52">
        <f t="shared" ref="F298:F418" si="81">IF(D298&lt;&gt;0,IF(E298/D298&gt;=100,"&gt;&gt;100",E298/D298*100),"-")</f>
        <v>97.683666489769848</v>
      </c>
    </row>
    <row r="299" spans="1:6" ht="12.75" customHeight="1" x14ac:dyDescent="0.2">
      <c r="A299" s="53">
        <v>71</v>
      </c>
      <c r="B299" s="85" t="s">
        <v>637</v>
      </c>
      <c r="C299" s="50" t="s">
        <v>638</v>
      </c>
      <c r="D299" s="51">
        <f t="shared" ref="D299:E299" si="82">D300+D304</f>
        <v>894218.59</v>
      </c>
      <c r="E299" s="51">
        <f t="shared" si="82"/>
        <v>873810</v>
      </c>
      <c r="F299" s="52">
        <f t="shared" si="81"/>
        <v>97.717717991078672</v>
      </c>
    </row>
    <row r="300" spans="1:6" ht="24" x14ac:dyDescent="0.2">
      <c r="A300" s="53">
        <v>711</v>
      </c>
      <c r="B300" s="85" t="s">
        <v>639</v>
      </c>
      <c r="C300" s="50" t="s">
        <v>640</v>
      </c>
      <c r="D300" s="51">
        <f t="shared" ref="D300:E300" si="83">SUM(D301:D303)</f>
        <v>894218.59</v>
      </c>
      <c r="E300" s="51">
        <f t="shared" si="83"/>
        <v>873810</v>
      </c>
      <c r="F300" s="52">
        <f t="shared" si="81"/>
        <v>97.717717991078672</v>
      </c>
    </row>
    <row r="301" spans="1:6" ht="12.75" customHeight="1" x14ac:dyDescent="0.2">
      <c r="A301" s="53">
        <v>7111</v>
      </c>
      <c r="B301" s="85" t="s">
        <v>641</v>
      </c>
      <c r="C301" s="50" t="s">
        <v>642</v>
      </c>
      <c r="D301" s="242">
        <v>894218.59</v>
      </c>
      <c r="E301" s="242">
        <v>873810</v>
      </c>
      <c r="F301" s="52">
        <f t="shared" si="81"/>
        <v>97.717717991078672</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427.19</v>
      </c>
      <c r="E311" s="51">
        <f t="shared" si="85"/>
        <v>112.8</v>
      </c>
      <c r="F311" s="52">
        <f t="shared" si="81"/>
        <v>26.405112479224702</v>
      </c>
    </row>
    <row r="312" spans="1:6" ht="12.75" customHeight="1" x14ac:dyDescent="0.2">
      <c r="A312" s="53">
        <v>721</v>
      </c>
      <c r="B312" s="85" t="s">
        <v>663</v>
      </c>
      <c r="C312" s="50" t="s">
        <v>664</v>
      </c>
      <c r="D312" s="51">
        <f t="shared" ref="D312:E312" si="86">SUM(D313:D316)</f>
        <v>427.19</v>
      </c>
      <c r="E312" s="51">
        <f t="shared" si="86"/>
        <v>0</v>
      </c>
      <c r="F312" s="52">
        <f t="shared" si="81"/>
        <v>0</v>
      </c>
    </row>
    <row r="313" spans="1:6" ht="12.75" customHeight="1" x14ac:dyDescent="0.2">
      <c r="A313" s="53">
        <v>7211</v>
      </c>
      <c r="B313" s="85" t="s">
        <v>665</v>
      </c>
      <c r="C313" s="50" t="s">
        <v>666</v>
      </c>
      <c r="D313" s="242">
        <v>0.42</v>
      </c>
      <c r="E313" s="242">
        <v>0</v>
      </c>
      <c r="F313" s="52">
        <f t="shared" si="81"/>
        <v>0</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426.77</v>
      </c>
      <c r="E316" s="242">
        <v>0</v>
      </c>
      <c r="F316" s="52">
        <f t="shared" si="81"/>
        <v>0</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112.8</v>
      </c>
      <c r="F326" s="52" t="str">
        <f t="shared" si="81"/>
        <v>-</v>
      </c>
    </row>
    <row r="327" spans="1:6" ht="12.75" customHeight="1" x14ac:dyDescent="0.2">
      <c r="A327" s="53">
        <v>7231</v>
      </c>
      <c r="B327" s="85" t="s">
        <v>693</v>
      </c>
      <c r="C327" s="50" t="s">
        <v>694</v>
      </c>
      <c r="D327" s="242">
        <v>0</v>
      </c>
      <c r="E327" s="242">
        <v>112.8</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1485922.1400000004</v>
      </c>
      <c r="E350" s="51">
        <f t="shared" si="95"/>
        <v>2231521.3200000003</v>
      </c>
      <c r="F350" s="52">
        <f t="shared" si="81"/>
        <v>150.17754025793033</v>
      </c>
    </row>
    <row r="351" spans="1:6" ht="12.75" customHeight="1" x14ac:dyDescent="0.2">
      <c r="A351" s="53">
        <v>41</v>
      </c>
      <c r="B351" s="85" t="s">
        <v>741</v>
      </c>
      <c r="C351" s="50" t="s">
        <v>742</v>
      </c>
      <c r="D351" s="51">
        <f t="shared" ref="D351:E351" si="96">D352+D356</f>
        <v>99542.11</v>
      </c>
      <c r="E351" s="51">
        <f t="shared" si="96"/>
        <v>0</v>
      </c>
      <c r="F351" s="52">
        <f t="shared" si="81"/>
        <v>0</v>
      </c>
    </row>
    <row r="352" spans="1:6" ht="12.75" customHeight="1" x14ac:dyDescent="0.2">
      <c r="A352" s="53">
        <v>411</v>
      </c>
      <c r="B352" s="85" t="s">
        <v>743</v>
      </c>
      <c r="C352" s="50" t="s">
        <v>744</v>
      </c>
      <c r="D352" s="51">
        <f t="shared" ref="D352:E352" si="97">SUM(D353:D355)</f>
        <v>99542.11</v>
      </c>
      <c r="E352" s="51">
        <f t="shared" si="97"/>
        <v>0</v>
      </c>
      <c r="F352" s="52">
        <f t="shared" si="81"/>
        <v>0</v>
      </c>
    </row>
    <row r="353" spans="1:6" ht="12.75" customHeight="1" x14ac:dyDescent="0.2">
      <c r="A353" s="53">
        <v>4111</v>
      </c>
      <c r="B353" s="85" t="s">
        <v>641</v>
      </c>
      <c r="C353" s="50" t="s">
        <v>745</v>
      </c>
      <c r="D353" s="242">
        <v>99542.11</v>
      </c>
      <c r="E353" s="242">
        <v>0</v>
      </c>
      <c r="F353" s="52">
        <f t="shared" si="81"/>
        <v>0</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1299658.9200000002</v>
      </c>
      <c r="E363" s="51">
        <f t="shared" si="99"/>
        <v>2195031.08</v>
      </c>
      <c r="F363" s="52">
        <f t="shared" si="81"/>
        <v>168.892856904333</v>
      </c>
    </row>
    <row r="364" spans="1:6" ht="12.75" customHeight="1" x14ac:dyDescent="0.2">
      <c r="A364" s="53">
        <v>421</v>
      </c>
      <c r="B364" s="85" t="s">
        <v>759</v>
      </c>
      <c r="C364" s="50" t="s">
        <v>760</v>
      </c>
      <c r="D364" s="51">
        <f t="shared" ref="D364:E364" si="100">SUM(D365:D368)</f>
        <v>1085170.1400000001</v>
      </c>
      <c r="E364" s="51">
        <f t="shared" si="100"/>
        <v>1597470.12</v>
      </c>
      <c r="F364" s="52">
        <f t="shared" si="81"/>
        <v>147.20918509608089</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399897.62</v>
      </c>
      <c r="E366" s="242">
        <v>1049062.8400000001</v>
      </c>
      <c r="F366" s="52">
        <f t="shared" si="81"/>
        <v>262.33285409400537</v>
      </c>
    </row>
    <row r="367" spans="1:6" ht="12.75" customHeight="1" x14ac:dyDescent="0.2">
      <c r="A367" s="53">
        <v>4213</v>
      </c>
      <c r="B367" s="85" t="s">
        <v>669</v>
      </c>
      <c r="C367" s="50" t="s">
        <v>763</v>
      </c>
      <c r="D367" s="242">
        <v>92483.839999999997</v>
      </c>
      <c r="E367" s="242">
        <v>0</v>
      </c>
      <c r="F367" s="52">
        <f t="shared" si="81"/>
        <v>0</v>
      </c>
    </row>
    <row r="368" spans="1:6" ht="12.75" customHeight="1" x14ac:dyDescent="0.2">
      <c r="A368" s="53">
        <v>4214</v>
      </c>
      <c r="B368" s="85" t="s">
        <v>671</v>
      </c>
      <c r="C368" s="50" t="s">
        <v>764</v>
      </c>
      <c r="D368" s="242">
        <v>592788.68000000005</v>
      </c>
      <c r="E368" s="242">
        <v>548407.28</v>
      </c>
      <c r="F368" s="52">
        <f t="shared" si="81"/>
        <v>92.51311614115167</v>
      </c>
    </row>
    <row r="369" spans="1:6" ht="12.75" customHeight="1" x14ac:dyDescent="0.2">
      <c r="A369" s="53">
        <v>422</v>
      </c>
      <c r="B369" s="85" t="s">
        <v>765</v>
      </c>
      <c r="C369" s="50" t="s">
        <v>766</v>
      </c>
      <c r="D369" s="51">
        <f t="shared" ref="D369:E369" si="101">SUM(D370:D377)</f>
        <v>69094.36</v>
      </c>
      <c r="E369" s="51">
        <f t="shared" si="101"/>
        <v>269377.59000000003</v>
      </c>
      <c r="F369" s="52">
        <f t="shared" si="81"/>
        <v>389.86914416748346</v>
      </c>
    </row>
    <row r="370" spans="1:6" ht="12.75" customHeight="1" x14ac:dyDescent="0.2">
      <c r="A370" s="53">
        <v>4221</v>
      </c>
      <c r="B370" s="85" t="s">
        <v>675</v>
      </c>
      <c r="C370" s="50" t="s">
        <v>767</v>
      </c>
      <c r="D370" s="242">
        <v>29866.99</v>
      </c>
      <c r="E370" s="242">
        <v>162177.16</v>
      </c>
      <c r="F370" s="52">
        <f t="shared" si="81"/>
        <v>542.99800549034239</v>
      </c>
    </row>
    <row r="371" spans="1:6" ht="12.75" customHeight="1" x14ac:dyDescent="0.2">
      <c r="A371" s="53">
        <v>4222</v>
      </c>
      <c r="B371" s="85" t="s">
        <v>768</v>
      </c>
      <c r="C371" s="50" t="s">
        <v>769</v>
      </c>
      <c r="D371" s="242">
        <v>2649.88</v>
      </c>
      <c r="E371" s="242">
        <v>34192.99</v>
      </c>
      <c r="F371" s="52">
        <f t="shared" si="81"/>
        <v>1290.359940827509</v>
      </c>
    </row>
    <row r="372" spans="1:6" ht="12.75" customHeight="1" x14ac:dyDescent="0.2">
      <c r="A372" s="53">
        <v>4223</v>
      </c>
      <c r="B372" s="85" t="s">
        <v>679</v>
      </c>
      <c r="C372" s="50" t="s">
        <v>770</v>
      </c>
      <c r="D372" s="242">
        <v>12026.66</v>
      </c>
      <c r="E372" s="242">
        <v>28255.54</v>
      </c>
      <c r="F372" s="52">
        <f t="shared" si="81"/>
        <v>234.94087302709147</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8662.01</v>
      </c>
      <c r="E374" s="242">
        <v>5921.25</v>
      </c>
      <c r="F374" s="52">
        <f t="shared" si="81"/>
        <v>68.358845117934521</v>
      </c>
    </row>
    <row r="375" spans="1:6" ht="12.75" customHeight="1" x14ac:dyDescent="0.2">
      <c r="A375" s="53">
        <v>4226</v>
      </c>
      <c r="B375" s="85" t="s">
        <v>685</v>
      </c>
      <c r="C375" s="50" t="s">
        <v>773</v>
      </c>
      <c r="D375" s="242">
        <v>0</v>
      </c>
      <c r="E375" s="242">
        <v>32800</v>
      </c>
      <c r="F375" s="52" t="str">
        <f t="shared" si="81"/>
        <v>-</v>
      </c>
    </row>
    <row r="376" spans="1:6" ht="12.75" customHeight="1" x14ac:dyDescent="0.2">
      <c r="A376" s="53">
        <v>4227</v>
      </c>
      <c r="B376" s="232" t="s">
        <v>687</v>
      </c>
      <c r="C376" s="50" t="s">
        <v>774</v>
      </c>
      <c r="D376" s="242">
        <v>15888.82</v>
      </c>
      <c r="E376" s="242">
        <v>6030.65</v>
      </c>
      <c r="F376" s="52">
        <f t="shared" si="81"/>
        <v>37.955304421599593</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32741.23</v>
      </c>
      <c r="F378" s="52" t="str">
        <f t="shared" si="81"/>
        <v>-</v>
      </c>
    </row>
    <row r="379" spans="1:6" ht="12.75" customHeight="1" x14ac:dyDescent="0.2">
      <c r="A379" s="53">
        <v>4231</v>
      </c>
      <c r="B379" s="85" t="s">
        <v>693</v>
      </c>
      <c r="C379" s="50" t="s">
        <v>778</v>
      </c>
      <c r="D379" s="242">
        <v>0</v>
      </c>
      <c r="E379" s="242">
        <v>32741.23</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6856.49</v>
      </c>
      <c r="E383" s="51">
        <f t="shared" si="103"/>
        <v>17084.830000000002</v>
      </c>
      <c r="F383" s="52">
        <f t="shared" si="81"/>
        <v>249.17749460729911</v>
      </c>
    </row>
    <row r="384" spans="1:6" ht="12.75" customHeight="1" x14ac:dyDescent="0.2">
      <c r="A384" s="53">
        <v>4241</v>
      </c>
      <c r="B384" s="85" t="s">
        <v>784</v>
      </c>
      <c r="C384" s="50" t="s">
        <v>785</v>
      </c>
      <c r="D384" s="242">
        <v>6856.49</v>
      </c>
      <c r="E384" s="242">
        <v>17084.830000000002</v>
      </c>
      <c r="F384" s="52">
        <f t="shared" si="81"/>
        <v>249.17749460729911</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11331.34</v>
      </c>
      <c r="F388" s="52" t="str">
        <f t="shared" si="81"/>
        <v>-</v>
      </c>
    </row>
    <row r="389" spans="1:6" ht="12.75" customHeight="1" x14ac:dyDescent="0.2">
      <c r="A389" s="53">
        <v>4251</v>
      </c>
      <c r="B389" s="85" t="s">
        <v>791</v>
      </c>
      <c r="C389" s="50" t="s">
        <v>792</v>
      </c>
      <c r="D389" s="242">
        <v>0</v>
      </c>
      <c r="E389" s="242">
        <v>11331.34</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138537.93</v>
      </c>
      <c r="E391" s="51">
        <f t="shared" si="105"/>
        <v>267025.96999999997</v>
      </c>
      <c r="F391" s="52">
        <f t="shared" si="81"/>
        <v>192.74574840262159</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1385.5</v>
      </c>
      <c r="E393" s="242">
        <v>0</v>
      </c>
      <c r="F393" s="52">
        <f t="shared" si="81"/>
        <v>0</v>
      </c>
    </row>
    <row r="394" spans="1:6" ht="12.75" customHeight="1" x14ac:dyDescent="0.2">
      <c r="A394" s="53">
        <v>4263</v>
      </c>
      <c r="B394" s="85" t="s">
        <v>723</v>
      </c>
      <c r="C394" s="50" t="s">
        <v>798</v>
      </c>
      <c r="D394" s="242">
        <v>137152.43</v>
      </c>
      <c r="E394" s="242">
        <v>267025.96999999997</v>
      </c>
      <c r="F394" s="52">
        <f t="shared" si="81"/>
        <v>194.69284649203809</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86721.11</v>
      </c>
      <c r="E402" s="51">
        <f t="shared" si="109"/>
        <v>36490.239999999998</v>
      </c>
      <c r="F402" s="52">
        <f t="shared" si="81"/>
        <v>42.077690195616732</v>
      </c>
    </row>
    <row r="403" spans="1:6" ht="12.75" customHeight="1" x14ac:dyDescent="0.2">
      <c r="A403" s="53">
        <v>451</v>
      </c>
      <c r="B403" s="85" t="s">
        <v>812</v>
      </c>
      <c r="C403" s="50" t="s">
        <v>813</v>
      </c>
      <c r="D403" s="242">
        <v>79757.39</v>
      </c>
      <c r="E403" s="242">
        <v>35877.74</v>
      </c>
      <c r="F403" s="52">
        <f t="shared" si="81"/>
        <v>44.98359336984322</v>
      </c>
    </row>
    <row r="404" spans="1:6" ht="12.75" customHeight="1" x14ac:dyDescent="0.2">
      <c r="A404" s="53">
        <v>452</v>
      </c>
      <c r="B404" s="85" t="s">
        <v>814</v>
      </c>
      <c r="C404" s="50" t="s">
        <v>815</v>
      </c>
      <c r="D404" s="242">
        <v>2596.39</v>
      </c>
      <c r="E404" s="242">
        <v>612.5</v>
      </c>
      <c r="F404" s="52">
        <f t="shared" si="81"/>
        <v>23.590446735659899</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4367.33</v>
      </c>
      <c r="E406" s="242">
        <v>0</v>
      </c>
      <c r="F406" s="52">
        <f t="shared" si="81"/>
        <v>0</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591276.36000000045</v>
      </c>
      <c r="E408" s="51">
        <f t="shared" si="111"/>
        <v>1357598.5200000003</v>
      </c>
      <c r="F408" s="52">
        <f t="shared" si="81"/>
        <v>229.60473508529907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439484.15</v>
      </c>
      <c r="E410" s="242">
        <v>110637.41</v>
      </c>
      <c r="F410" s="52">
        <f t="shared" si="81"/>
        <v>25.174380008926374</v>
      </c>
    </row>
    <row r="411" spans="1:6" ht="12.75" customHeight="1" x14ac:dyDescent="0.2">
      <c r="A411" s="53">
        <v>97</v>
      </c>
      <c r="B411" s="85" t="s">
        <v>828</v>
      </c>
      <c r="C411" s="50" t="s">
        <v>829</v>
      </c>
      <c r="D411" s="242">
        <v>487.15</v>
      </c>
      <c r="E411" s="242">
        <v>487.15</v>
      </c>
      <c r="F411" s="52">
        <f t="shared" si="81"/>
        <v>100</v>
      </c>
    </row>
    <row r="412" spans="1:6" ht="12.75" customHeight="1" x14ac:dyDescent="0.2">
      <c r="A412" s="53" t="s">
        <v>609</v>
      </c>
      <c r="B412" s="85" t="s">
        <v>830</v>
      </c>
      <c r="C412" s="50" t="s">
        <v>831</v>
      </c>
      <c r="D412" s="51">
        <f>D6+D298</f>
        <v>6025732.0100000007</v>
      </c>
      <c r="E412" s="51">
        <f>E6+E298</f>
        <v>6942149.580000001</v>
      </c>
      <c r="F412" s="52">
        <f t="shared" si="81"/>
        <v>115.20840237300895</v>
      </c>
    </row>
    <row r="413" spans="1:6" ht="12.75" customHeight="1" x14ac:dyDescent="0.2">
      <c r="A413" s="53" t="s">
        <v>609</v>
      </c>
      <c r="B413" s="85" t="s">
        <v>832</v>
      </c>
      <c r="C413" s="50" t="s">
        <v>833</v>
      </c>
      <c r="D413" s="51">
        <f t="shared" ref="D413:E413" si="112">D289+D350</f>
        <v>6004458.9500000011</v>
      </c>
      <c r="E413" s="51">
        <f t="shared" si="112"/>
        <v>7534365.330000001</v>
      </c>
      <c r="F413" s="52">
        <f t="shared" si="81"/>
        <v>125.47950436067184</v>
      </c>
    </row>
    <row r="414" spans="1:6" ht="12.75" customHeight="1" x14ac:dyDescent="0.2">
      <c r="A414" s="53" t="s">
        <v>609</v>
      </c>
      <c r="B414" s="85" t="s">
        <v>834</v>
      </c>
      <c r="C414" s="50" t="s">
        <v>835</v>
      </c>
      <c r="D414" s="51">
        <f t="shared" ref="D414:E414" si="113">IF(D412&gt;=D413,D412-D413,0)</f>
        <v>21273.05999999959</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592215.75</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309451.37</v>
      </c>
      <c r="E417" s="51">
        <f t="shared" si="116"/>
        <v>132779.31</v>
      </c>
      <c r="F417" s="52">
        <f t="shared" si="81"/>
        <v>42.907972907019278</v>
      </c>
    </row>
    <row r="418" spans="1:6" ht="12.75" customHeight="1" x14ac:dyDescent="0.2">
      <c r="A418" s="55" t="s">
        <v>843</v>
      </c>
      <c r="B418" s="233" t="s">
        <v>844</v>
      </c>
      <c r="C418" s="56" t="s">
        <v>845</v>
      </c>
      <c r="D418" s="62">
        <f t="shared" ref="D418:E418" si="117">D294+D411</f>
        <v>126721.61</v>
      </c>
      <c r="E418" s="62">
        <f t="shared" si="117"/>
        <v>185581.28</v>
      </c>
      <c r="F418" s="57">
        <f t="shared" si="81"/>
        <v>146.44801308948016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887107.6</v>
      </c>
      <c r="E420" s="51">
        <f t="shared" si="118"/>
        <v>3375987.1999999997</v>
      </c>
      <c r="F420" s="52">
        <f t="shared" ref="F420:F647" si="119">IF(D420&lt;&gt;0,IF(E420/D420&gt;=100,"&gt;&gt;100",E420/D420*100),"-")</f>
        <v>380.5611855878588</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887107.6</v>
      </c>
      <c r="E484" s="51">
        <f t="shared" si="137"/>
        <v>3375987.1999999997</v>
      </c>
      <c r="F484" s="52">
        <f t="shared" si="119"/>
        <v>380.5611855878588</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887107.6</v>
      </c>
      <c r="E495" s="51">
        <f t="shared" si="140"/>
        <v>3374344.1199999996</v>
      </c>
      <c r="F495" s="52">
        <f t="shared" si="119"/>
        <v>380.37596792091512</v>
      </c>
    </row>
    <row r="496" spans="1:6" ht="12.75" customHeight="1" x14ac:dyDescent="0.2">
      <c r="A496" s="53">
        <v>8443</v>
      </c>
      <c r="B496" s="85" t="s">
        <v>999</v>
      </c>
      <c r="C496" s="50" t="s">
        <v>1000</v>
      </c>
      <c r="D496" s="242">
        <v>887107.6</v>
      </c>
      <c r="E496" s="242">
        <v>3350550.78</v>
      </c>
      <c r="F496" s="52">
        <f t="shared" si="119"/>
        <v>377.69384232532781</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23793.34</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1643.08</v>
      </c>
      <c r="F507" s="52" t="str">
        <f t="shared" si="119"/>
        <v>-</v>
      </c>
    </row>
    <row r="508" spans="1:6" ht="12.75" customHeight="1" x14ac:dyDescent="0.2">
      <c r="A508" s="53">
        <v>8471</v>
      </c>
      <c r="B508" s="85" t="s">
        <v>1023</v>
      </c>
      <c r="C508" s="50" t="s">
        <v>1024</v>
      </c>
      <c r="D508" s="242">
        <v>0</v>
      </c>
      <c r="E508" s="242">
        <v>1643.08</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837047.2</v>
      </c>
      <c r="E528" s="51">
        <f t="shared" si="148"/>
        <v>1740814.65</v>
      </c>
      <c r="F528" s="52">
        <f t="shared" si="119"/>
        <v>207.97090653908165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837047.2</v>
      </c>
      <c r="E593" s="51">
        <f t="shared" si="167"/>
        <v>1740814.65</v>
      </c>
      <c r="F593" s="52">
        <f t="shared" si="119"/>
        <v>207.97090653908165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766011.95</v>
      </c>
      <c r="E605" s="51">
        <f t="shared" si="171"/>
        <v>1740814.65</v>
      </c>
      <c r="F605" s="52">
        <f t="shared" si="119"/>
        <v>227.25685284674734</v>
      </c>
    </row>
    <row r="606" spans="1:6" ht="24" x14ac:dyDescent="0.2">
      <c r="A606" s="53">
        <v>5443</v>
      </c>
      <c r="B606" s="85" t="s">
        <v>1210</v>
      </c>
      <c r="C606" s="50" t="s">
        <v>1211</v>
      </c>
      <c r="D606" s="242">
        <v>766011.95</v>
      </c>
      <c r="E606" s="242">
        <v>1740814.65</v>
      </c>
      <c r="F606" s="52">
        <f t="shared" si="119"/>
        <v>227.25685284674734</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71035.25</v>
      </c>
      <c r="E617" s="51">
        <f t="shared" si="173"/>
        <v>0</v>
      </c>
      <c r="F617" s="52">
        <f t="shared" si="119"/>
        <v>0</v>
      </c>
    </row>
    <row r="618" spans="1:6" ht="12.75" customHeight="1" x14ac:dyDescent="0.2">
      <c r="A618" s="53">
        <v>5471</v>
      </c>
      <c r="B618" s="85" t="s">
        <v>1234</v>
      </c>
      <c r="C618" s="50" t="s">
        <v>1235</v>
      </c>
      <c r="D618" s="242">
        <v>71035.25</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50060.400000000023</v>
      </c>
      <c r="E635" s="51">
        <f t="shared" si="178"/>
        <v>1635172.5499999998</v>
      </c>
      <c r="F635" s="52">
        <f t="shared" si="119"/>
        <v>3266.3992896580917</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122661.35</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6912839.6100000003</v>
      </c>
      <c r="E639" s="51">
        <f t="shared" si="180"/>
        <v>10318136.780000001</v>
      </c>
      <c r="F639" s="52">
        <f t="shared" si="119"/>
        <v>149.26046837646797</v>
      </c>
    </row>
    <row r="640" spans="1:6" ht="12.75" customHeight="1" x14ac:dyDescent="0.2">
      <c r="A640" s="53" t="s">
        <v>609</v>
      </c>
      <c r="B640" s="85" t="s">
        <v>1278</v>
      </c>
      <c r="C640" s="50" t="s">
        <v>1279</v>
      </c>
      <c r="D640" s="51">
        <f t="shared" ref="D640:E640" si="181">D413+D528</f>
        <v>6841506.1500000013</v>
      </c>
      <c r="E640" s="51">
        <f t="shared" si="181"/>
        <v>9275179.9800000004</v>
      </c>
      <c r="F640" s="52">
        <f t="shared" si="119"/>
        <v>135.57219385091102</v>
      </c>
    </row>
    <row r="641" spans="1:6" ht="12.75" customHeight="1" x14ac:dyDescent="0.2">
      <c r="A641" s="53" t="s">
        <v>609</v>
      </c>
      <c r="B641" s="85" t="s">
        <v>1280</v>
      </c>
      <c r="C641" s="50" t="s">
        <v>1281</v>
      </c>
      <c r="D641" s="51">
        <f t="shared" ref="D641:E641" si="182">IF(D639&gt;=D640,D639-D640,0)</f>
        <v>71333.459999999031</v>
      </c>
      <c r="E641" s="51">
        <f t="shared" si="182"/>
        <v>1042956.8000000007</v>
      </c>
      <c r="F641" s="52">
        <f t="shared" si="119"/>
        <v>1462.0863757344939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186790.02</v>
      </c>
      <c r="E644" s="51">
        <f t="shared" si="185"/>
        <v>132779.31</v>
      </c>
      <c r="F644" s="52">
        <f t="shared" si="119"/>
        <v>71.084798855956009</v>
      </c>
    </row>
    <row r="645" spans="1:6" ht="24" x14ac:dyDescent="0.2">
      <c r="A645" s="53" t="s">
        <v>609</v>
      </c>
      <c r="B645" s="85" t="s">
        <v>1288</v>
      </c>
      <c r="C645" s="50" t="s">
        <v>1289</v>
      </c>
      <c r="D645" s="51">
        <f t="shared" ref="D645:E645" si="186">IF(D641+D643-D642-D644&gt;=0,D641+D643-D642-D644,0)</f>
        <v>0</v>
      </c>
      <c r="E645" s="51">
        <f t="shared" si="186"/>
        <v>910177.49000000069</v>
      </c>
      <c r="F645" s="52" t="str">
        <f t="shared" si="119"/>
        <v>-</v>
      </c>
    </row>
    <row r="646" spans="1:6" ht="24" x14ac:dyDescent="0.2">
      <c r="A646" s="53" t="s">
        <v>609</v>
      </c>
      <c r="B646" s="85" t="s">
        <v>1290</v>
      </c>
      <c r="C646" s="50" t="s">
        <v>1291</v>
      </c>
      <c r="D646" s="51">
        <f t="shared" ref="D646:E646" si="187">IF(D642+D644-D641-D643&gt;=0,D642+D644-D641-D643,0)</f>
        <v>115456.56000000096</v>
      </c>
      <c r="E646" s="51">
        <f t="shared" si="187"/>
        <v>0</v>
      </c>
      <c r="F646" s="52">
        <f t="shared" si="119"/>
        <v>0</v>
      </c>
    </row>
    <row r="647" spans="1:6" ht="24" x14ac:dyDescent="0.2">
      <c r="A647" s="55" t="s">
        <v>1292</v>
      </c>
      <c r="B647" s="233" t="s">
        <v>1293</v>
      </c>
      <c r="C647" s="56" t="s">
        <v>1292</v>
      </c>
      <c r="D647" s="243">
        <v>182.38</v>
      </c>
      <c r="E647" s="243">
        <v>286.12</v>
      </c>
      <c r="F647" s="57">
        <f t="shared" si="119"/>
        <v>156.88123697773878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187503.3</v>
      </c>
      <c r="E649" s="242">
        <v>221316.33</v>
      </c>
      <c r="F649" s="52">
        <f t="shared" ref="F649:F724" si="188">IF(D649&lt;&gt;0,IF(E649/D649&gt;=100,"&gt;&gt;100",E649/D649*100),"-")</f>
        <v>118.03329861394441</v>
      </c>
    </row>
    <row r="650" spans="1:6" ht="12.75" customHeight="1" x14ac:dyDescent="0.2">
      <c r="A650" s="53" t="s">
        <v>1297</v>
      </c>
      <c r="B650" s="85" t="s">
        <v>1298</v>
      </c>
      <c r="C650" s="50" t="s">
        <v>1297</v>
      </c>
      <c r="D650" s="242">
        <v>6342182.5800000001</v>
      </c>
      <c r="E650" s="242">
        <v>12870329.210000001</v>
      </c>
      <c r="F650" s="52">
        <f t="shared" si="188"/>
        <v>202.93217749022924</v>
      </c>
    </row>
    <row r="651" spans="1:6" ht="12.75" customHeight="1" x14ac:dyDescent="0.2">
      <c r="A651" s="53" t="s">
        <v>1299</v>
      </c>
      <c r="B651" s="85" t="s">
        <v>1300</v>
      </c>
      <c r="C651" s="50" t="s">
        <v>1299</v>
      </c>
      <c r="D651" s="242">
        <v>6308369.5499999998</v>
      </c>
      <c r="E651" s="242">
        <v>11319394.880000001</v>
      </c>
      <c r="F651" s="52">
        <f t="shared" si="188"/>
        <v>179.43455579579989</v>
      </c>
    </row>
    <row r="652" spans="1:6" ht="24" x14ac:dyDescent="0.2">
      <c r="A652" s="53">
        <v>11</v>
      </c>
      <c r="B652" s="85" t="s">
        <v>1301</v>
      </c>
      <c r="C652" s="50" t="s">
        <v>1302</v>
      </c>
      <c r="D652" s="51">
        <f t="shared" ref="D652:E652" si="189">+D649+D650-D651</f>
        <v>221316.33000000007</v>
      </c>
      <c r="E652" s="51">
        <f t="shared" si="189"/>
        <v>1772250.6600000001</v>
      </c>
      <c r="F652" s="52">
        <f t="shared" si="188"/>
        <v>800.77717717440896</v>
      </c>
    </row>
    <row r="653" spans="1:6" ht="24" x14ac:dyDescent="0.2">
      <c r="A653" s="53" t="s">
        <v>609</v>
      </c>
      <c r="B653" s="85" t="s">
        <v>1303</v>
      </c>
      <c r="C653" s="50" t="s">
        <v>1304</v>
      </c>
      <c r="D653" s="262">
        <v>22</v>
      </c>
      <c r="E653" s="262">
        <v>19</v>
      </c>
      <c r="F653" s="52">
        <f t="shared" si="188"/>
        <v>86.36363636363636</v>
      </c>
    </row>
    <row r="654" spans="1:6" ht="24" x14ac:dyDescent="0.2">
      <c r="A654" s="53" t="s">
        <v>609</v>
      </c>
      <c r="B654" s="85" t="s">
        <v>1305</v>
      </c>
      <c r="C654" s="50" t="s">
        <v>1306</v>
      </c>
      <c r="D654" s="262">
        <v>38</v>
      </c>
      <c r="E654" s="262">
        <v>44</v>
      </c>
      <c r="F654" s="52">
        <f t="shared" si="188"/>
        <v>115.78947368421053</v>
      </c>
    </row>
    <row r="655" spans="1:6" ht="12.75" customHeight="1" x14ac:dyDescent="0.2">
      <c r="A655" s="53" t="s">
        <v>609</v>
      </c>
      <c r="B655" s="85" t="s">
        <v>1307</v>
      </c>
      <c r="C655" s="50" t="s">
        <v>1308</v>
      </c>
      <c r="D655" s="262">
        <v>19</v>
      </c>
      <c r="E655" s="262">
        <v>16</v>
      </c>
      <c r="F655" s="52">
        <f t="shared" si="188"/>
        <v>84.210526315789465</v>
      </c>
    </row>
    <row r="656" spans="1:6" ht="12.75" customHeight="1" x14ac:dyDescent="0.2">
      <c r="A656" s="53" t="s">
        <v>609</v>
      </c>
      <c r="B656" s="85" t="s">
        <v>1309</v>
      </c>
      <c r="C656" s="50" t="s">
        <v>1310</v>
      </c>
      <c r="D656" s="262">
        <v>36</v>
      </c>
      <c r="E656" s="262">
        <v>42</v>
      </c>
      <c r="F656" s="52">
        <f t="shared" si="188"/>
        <v>116.66666666666667</v>
      </c>
    </row>
    <row r="657" spans="1:6" ht="24" x14ac:dyDescent="0.2">
      <c r="A657" s="53" t="s">
        <v>1311</v>
      </c>
      <c r="B657" s="85" t="s">
        <v>1312</v>
      </c>
      <c r="C657" s="50" t="s">
        <v>1313</v>
      </c>
      <c r="D657" s="242">
        <v>24920.78</v>
      </c>
      <c r="E657" s="242">
        <v>0</v>
      </c>
      <c r="F657" s="52">
        <f t="shared" si="188"/>
        <v>0</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909.09</v>
      </c>
      <c r="F660" s="52" t="str">
        <f t="shared" si="188"/>
        <v>-</v>
      </c>
    </row>
    <row r="661" spans="1:6" ht="12.75" customHeight="1" x14ac:dyDescent="0.2">
      <c r="A661" s="53">
        <v>63311</v>
      </c>
      <c r="B661" s="85" t="s">
        <v>1320</v>
      </c>
      <c r="C661" s="50" t="s">
        <v>1321</v>
      </c>
      <c r="D661" s="242">
        <v>1235001.95</v>
      </c>
      <c r="E661" s="242">
        <v>1313557.51</v>
      </c>
      <c r="F661" s="52">
        <f t="shared" si="188"/>
        <v>106.36076404575718</v>
      </c>
    </row>
    <row r="662" spans="1:6" ht="12.75" customHeight="1" x14ac:dyDescent="0.2">
      <c r="A662" s="53">
        <v>63312</v>
      </c>
      <c r="B662" s="85" t="s">
        <v>1322</v>
      </c>
      <c r="C662" s="50" t="s">
        <v>1323</v>
      </c>
      <c r="D662" s="242">
        <v>5972.53</v>
      </c>
      <c r="E662" s="242">
        <v>3654</v>
      </c>
      <c r="F662" s="52">
        <f t="shared" si="188"/>
        <v>61.18010290446427</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188330.31</v>
      </c>
      <c r="E665" s="242">
        <v>53550.51</v>
      </c>
      <c r="F665" s="52">
        <f t="shared" si="188"/>
        <v>28.434355574522236</v>
      </c>
    </row>
    <row r="666" spans="1:6" ht="12.75" customHeight="1" x14ac:dyDescent="0.2">
      <c r="A666" s="53">
        <v>63322</v>
      </c>
      <c r="B666" s="85" t="s">
        <v>1330</v>
      </c>
      <c r="C666" s="50" t="s">
        <v>1331</v>
      </c>
      <c r="D666" s="242">
        <v>663.62</v>
      </c>
      <c r="E666" s="242">
        <v>4000</v>
      </c>
      <c r="F666" s="52">
        <f t="shared" si="188"/>
        <v>602.75458846930462</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8952.32</v>
      </c>
      <c r="E669" s="242">
        <v>5013</v>
      </c>
      <c r="F669" s="52">
        <f t="shared" si="188"/>
        <v>55.996657849585361</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2527.6</v>
      </c>
      <c r="F675" s="52" t="str">
        <f t="shared" si="188"/>
        <v>-</v>
      </c>
    </row>
    <row r="676" spans="1:6" ht="24" x14ac:dyDescent="0.2">
      <c r="A676" s="53">
        <v>63613</v>
      </c>
      <c r="B676" s="232" t="s">
        <v>1350</v>
      </c>
      <c r="C676" s="50" t="s">
        <v>1351</v>
      </c>
      <c r="D676" s="242">
        <v>7722.79</v>
      </c>
      <c r="E676" s="242">
        <v>11669.57</v>
      </c>
      <c r="F676" s="52">
        <f t="shared" si="188"/>
        <v>151.10562374478653</v>
      </c>
    </row>
    <row r="677" spans="1:6" ht="24" x14ac:dyDescent="0.2">
      <c r="A677" s="53">
        <v>63622</v>
      </c>
      <c r="B677" s="232" t="s">
        <v>1352</v>
      </c>
      <c r="C677" s="50" t="s">
        <v>1353</v>
      </c>
      <c r="D677" s="242">
        <v>4645.3</v>
      </c>
      <c r="E677" s="242">
        <v>13254.46</v>
      </c>
      <c r="F677" s="52">
        <f t="shared" si="188"/>
        <v>285.33054915721266</v>
      </c>
    </row>
    <row r="678" spans="1:6" ht="24" x14ac:dyDescent="0.2">
      <c r="A678" s="53">
        <v>63623</v>
      </c>
      <c r="B678" s="232" t="s">
        <v>1354</v>
      </c>
      <c r="C678" s="50" t="s">
        <v>1355</v>
      </c>
      <c r="D678" s="242">
        <v>2605.0100000000002</v>
      </c>
      <c r="E678" s="242">
        <v>2222.5500000000002</v>
      </c>
      <c r="F678" s="52">
        <f t="shared" si="188"/>
        <v>85.318290524796453</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128020.63</v>
      </c>
      <c r="E694" s="242">
        <v>3434.2</v>
      </c>
      <c r="F694" s="52">
        <f t="shared" si="188"/>
        <v>2.6825364005785626</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224722.7</v>
      </c>
      <c r="E698" s="242">
        <v>254682.87</v>
      </c>
      <c r="F698" s="52">
        <f t="shared" si="188"/>
        <v>113.33206213702486</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50322.93</v>
      </c>
      <c r="E710" s="242">
        <v>206529.65</v>
      </c>
      <c r="F710" s="52">
        <f t="shared" si="188"/>
        <v>410.40863479133662</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901.19</v>
      </c>
      <c r="E712" s="242">
        <v>203.7</v>
      </c>
      <c r="F712" s="52">
        <f t="shared" si="188"/>
        <v>22.603446554000818</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13559.26</v>
      </c>
      <c r="F716" s="52" t="str">
        <f t="shared" si="188"/>
        <v>-</v>
      </c>
    </row>
    <row r="717" spans="1:6" ht="12.75" customHeight="1" x14ac:dyDescent="0.2">
      <c r="A717" s="53">
        <v>31215</v>
      </c>
      <c r="B717" s="85" t="s">
        <v>1414</v>
      </c>
      <c r="C717" s="50" t="s">
        <v>1415</v>
      </c>
      <c r="D717" s="242">
        <v>2973.42</v>
      </c>
      <c r="E717" s="242">
        <v>4702.8900000000003</v>
      </c>
      <c r="F717" s="52">
        <f t="shared" si="188"/>
        <v>158.16433601711162</v>
      </c>
    </row>
    <row r="718" spans="1:6" ht="12.75" customHeight="1" x14ac:dyDescent="0.2">
      <c r="A718" s="53">
        <v>32121</v>
      </c>
      <c r="B718" s="85" t="s">
        <v>1416</v>
      </c>
      <c r="C718" s="50" t="s">
        <v>1417</v>
      </c>
      <c r="D718" s="242">
        <v>33789.22</v>
      </c>
      <c r="E718" s="242">
        <v>62175.34</v>
      </c>
      <c r="F718" s="52">
        <f t="shared" si="188"/>
        <v>184.00939707989704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4782.24</v>
      </c>
      <c r="E720" s="242">
        <v>4362.67</v>
      </c>
      <c r="F720" s="52">
        <f t="shared" si="188"/>
        <v>91.22649636990198</v>
      </c>
    </row>
    <row r="721" spans="1:6" ht="12.75" customHeight="1" x14ac:dyDescent="0.2">
      <c r="A721" s="53" t="s">
        <v>1422</v>
      </c>
      <c r="B721" s="85" t="s">
        <v>1423</v>
      </c>
      <c r="C721" s="50" t="s">
        <v>1422</v>
      </c>
      <c r="D721" s="242">
        <v>7306.76</v>
      </c>
      <c r="E721" s="242">
        <v>12841.16</v>
      </c>
      <c r="F721" s="52">
        <f t="shared" si="188"/>
        <v>175.74355802024425</v>
      </c>
    </row>
    <row r="722" spans="1:6" ht="12.75" customHeight="1" x14ac:dyDescent="0.2">
      <c r="A722" s="53" t="s">
        <v>1424</v>
      </c>
      <c r="B722" s="85" t="s">
        <v>1425</v>
      </c>
      <c r="C722" s="50" t="s">
        <v>1424</v>
      </c>
      <c r="D722" s="242">
        <v>989.48</v>
      </c>
      <c r="E722" s="242">
        <v>1338.48</v>
      </c>
      <c r="F722" s="52">
        <f t="shared" si="188"/>
        <v>135.27105146137364</v>
      </c>
    </row>
    <row r="723" spans="1:6" ht="12.75" customHeight="1" x14ac:dyDescent="0.2">
      <c r="A723" s="53" t="s">
        <v>1426</v>
      </c>
      <c r="B723" s="85" t="s">
        <v>1427</v>
      </c>
      <c r="C723" s="50" t="s">
        <v>1426</v>
      </c>
      <c r="D723" s="242">
        <v>1899.75</v>
      </c>
      <c r="E723" s="242">
        <v>0</v>
      </c>
      <c r="F723" s="52">
        <f t="shared" si="188"/>
        <v>0</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46622.71</v>
      </c>
      <c r="E725" s="242">
        <v>58891.63</v>
      </c>
      <c r="F725" s="52">
        <f t="shared" ref="F725:F979" si="190">IF(D725&lt;&gt;0,IF(E725/D725&gt;=100,"&gt;&gt;100",E725/D725*100),"-")</f>
        <v>126.31533001835371</v>
      </c>
    </row>
    <row r="726" spans="1:6" ht="12.75" customHeight="1" x14ac:dyDescent="0.2">
      <c r="A726" s="53" t="s">
        <v>1432</v>
      </c>
      <c r="B726" s="85" t="s">
        <v>1433</v>
      </c>
      <c r="C726" s="50" t="s">
        <v>1432</v>
      </c>
      <c r="D726" s="242">
        <v>4058.29</v>
      </c>
      <c r="E726" s="242">
        <v>9407.93</v>
      </c>
      <c r="F726" s="52">
        <f t="shared" si="190"/>
        <v>231.82005228803266</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14041.49</v>
      </c>
      <c r="E742" s="242">
        <v>66891.8</v>
      </c>
      <c r="F742" s="52">
        <f t="shared" si="190"/>
        <v>476.38676522220936</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783.58</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37718.42</v>
      </c>
      <c r="E759" s="242">
        <v>20553.95</v>
      </c>
      <c r="F759" s="52">
        <f t="shared" si="190"/>
        <v>54.493136244837402</v>
      </c>
    </row>
    <row r="760" spans="1:6" ht="12.75" customHeight="1" x14ac:dyDescent="0.2">
      <c r="A760" s="53">
        <v>35232</v>
      </c>
      <c r="B760" s="85" t="s">
        <v>1500</v>
      </c>
      <c r="C760" s="50" t="s">
        <v>1501</v>
      </c>
      <c r="D760" s="242">
        <v>9556.0400000000009</v>
      </c>
      <c r="E760" s="242">
        <v>13200</v>
      </c>
      <c r="F760" s="52">
        <f t="shared" si="190"/>
        <v>138.13253188559275</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15669.4</v>
      </c>
      <c r="E764" s="242">
        <v>12250.48</v>
      </c>
      <c r="F764" s="52">
        <f t="shared" si="190"/>
        <v>78.180913117285925</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3994.75</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197497.87</v>
      </c>
      <c r="E816" s="242">
        <v>35052.92</v>
      </c>
      <c r="F816" s="52">
        <f t="shared" si="190"/>
        <v>17.748505338310736</v>
      </c>
    </row>
    <row r="817" spans="1:6" ht="12.75" customHeight="1" x14ac:dyDescent="0.2">
      <c r="A817" s="53" t="s">
        <v>1614</v>
      </c>
      <c r="B817" s="85" t="s">
        <v>1615</v>
      </c>
      <c r="C817" s="50" t="s">
        <v>1614</v>
      </c>
      <c r="D817" s="242">
        <v>4284.29</v>
      </c>
      <c r="E817" s="242">
        <v>0</v>
      </c>
      <c r="F817" s="52">
        <f t="shared" si="190"/>
        <v>0</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32646.45</v>
      </c>
      <c r="E819" s="242">
        <v>28623.96</v>
      </c>
      <c r="F819" s="52">
        <f t="shared" si="190"/>
        <v>87.678629682553535</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25880.95</v>
      </c>
      <c r="E821" s="242">
        <v>29088.17</v>
      </c>
      <c r="F821" s="52">
        <f t="shared" si="190"/>
        <v>112.39220353194143</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6436.35</v>
      </c>
      <c r="E823" s="242">
        <v>177698.21</v>
      </c>
      <c r="F823" s="52">
        <f t="shared" si="190"/>
        <v>2760.8537447466338</v>
      </c>
    </row>
    <row r="824" spans="1:6" ht="12.75" customHeight="1" x14ac:dyDescent="0.2">
      <c r="A824" s="53">
        <v>37221</v>
      </c>
      <c r="B824" s="85" t="s">
        <v>1628</v>
      </c>
      <c r="C824" s="50" t="s">
        <v>1629</v>
      </c>
      <c r="D824" s="242">
        <v>78409.38</v>
      </c>
      <c r="E824" s="242">
        <v>105886.15</v>
      </c>
      <c r="F824" s="52">
        <f t="shared" si="190"/>
        <v>135.04270790050882</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45585.94</v>
      </c>
      <c r="E826" s="242">
        <v>67138.03</v>
      </c>
      <c r="F826" s="52">
        <f t="shared" si="190"/>
        <v>147.27793262571748</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19187.28</v>
      </c>
      <c r="E828" s="242">
        <v>96506.14</v>
      </c>
      <c r="F828" s="52">
        <f t="shared" si="190"/>
        <v>502.96936303634493</v>
      </c>
    </row>
    <row r="829" spans="1:6" ht="12.75" customHeight="1" x14ac:dyDescent="0.2">
      <c r="A829" s="53">
        <v>38117</v>
      </c>
      <c r="B829" s="85" t="s">
        <v>1637</v>
      </c>
      <c r="C829" s="50" t="s">
        <v>1638</v>
      </c>
      <c r="D829" s="242">
        <v>0</v>
      </c>
      <c r="E829" s="242">
        <v>7531.68</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83995.26</v>
      </c>
      <c r="E834" s="242">
        <v>1080.05</v>
      </c>
      <c r="F834" s="52">
        <f t="shared" si="190"/>
        <v>1.2858463679974321</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1200000</v>
      </c>
      <c r="F885" s="52" t="str">
        <f t="shared" si="190"/>
        <v>-</v>
      </c>
    </row>
    <row r="886" spans="1:6" ht="24" x14ac:dyDescent="0.2">
      <c r="A886" s="53">
        <v>84432</v>
      </c>
      <c r="B886" s="85" t="s">
        <v>1751</v>
      </c>
      <c r="C886" s="50" t="s">
        <v>1752</v>
      </c>
      <c r="D886" s="242">
        <v>0</v>
      </c>
      <c r="E886" s="242">
        <v>2150550.7799999998</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23793.34</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1643.08</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1561259.12</v>
      </c>
      <c r="F953" s="52" t="str">
        <f t="shared" si="190"/>
        <v>-</v>
      </c>
    </row>
    <row r="954" spans="1:6" ht="24" x14ac:dyDescent="0.2">
      <c r="A954" s="53">
        <v>54432</v>
      </c>
      <c r="B954" s="85" t="s">
        <v>1887</v>
      </c>
      <c r="C954" s="50" t="s">
        <v>1888</v>
      </c>
      <c r="D954" s="242">
        <v>0</v>
      </c>
      <c r="E954" s="242">
        <v>179555.53</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71035.25</v>
      </c>
      <c r="E968" s="242">
        <v>0</v>
      </c>
      <c r="F968" s="52">
        <f t="shared" si="190"/>
        <v>0</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24278.74</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0" workbookViewId="0">
      <selection activeCell="D254" sqref="D25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20470551.969999999</v>
      </c>
      <c r="E6" s="229">
        <f t="shared" si="0"/>
        <v>23458246.280000001</v>
      </c>
      <c r="F6" s="230">
        <f t="shared" ref="F6:F260" si="1">IF(D6&gt;0,IF(E6/D6&gt;=100,"&gt;&gt;100",E6/D6*100),"-")</f>
        <v>114.59508426728564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14581445.029999999</v>
      </c>
      <c r="E7" s="104">
        <f t="shared" si="2"/>
        <v>15917115.330000002</v>
      </c>
      <c r="F7" s="93">
        <f t="shared" si="1"/>
        <v>109.16006813626484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3576045.21</v>
      </c>
      <c r="E8" s="104">
        <f>E9+E10-E11</f>
        <v>3575327.05</v>
      </c>
      <c r="F8" s="93">
        <f t="shared" si="1"/>
        <v>99.979917479846407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3564218.02</v>
      </c>
      <c r="E9" s="247">
        <v>3564218</v>
      </c>
      <c r="F9" s="93">
        <f t="shared" si="1"/>
        <v>99.999999438867093</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14362.73</v>
      </c>
      <c r="E10" s="247">
        <v>14362.73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2535.54</v>
      </c>
      <c r="E11" s="247">
        <v>3253.68</v>
      </c>
      <c r="F11" s="93">
        <f t="shared" si="1"/>
        <v>128.32296078941764</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9785343.0299999975</v>
      </c>
      <c r="E12" s="104">
        <f t="shared" si="3"/>
        <v>9450604.5500000026</v>
      </c>
      <c r="F12" s="93">
        <f t="shared" si="1"/>
        <v>96.579185022193386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9095006.209999999</v>
      </c>
      <c r="E13" s="104">
        <f t="shared" si="4"/>
        <v>8757411.370000001</v>
      </c>
      <c r="F13" s="93">
        <f t="shared" si="1"/>
        <v>96.288129637241909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92716.13</v>
      </c>
      <c r="E14" s="247">
        <v>92716.13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3757683.32</v>
      </c>
      <c r="E15" s="247">
        <v>3780832.73</v>
      </c>
      <c r="F15" s="93">
        <f t="shared" si="1"/>
        <v>100.61605537318137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4590963.49</v>
      </c>
      <c r="E16" s="247">
        <v>4590963.5</v>
      </c>
      <c r="F16" s="93">
        <f t="shared" si="1"/>
        <v>100.00000021781921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2960216.1</v>
      </c>
      <c r="E17" s="247">
        <v>2971754.14</v>
      </c>
      <c r="F17" s="93">
        <f t="shared" si="1"/>
        <v>100.38977019279099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2306572.83</v>
      </c>
      <c r="E18" s="247">
        <v>2678855.13</v>
      </c>
      <c r="F18" s="93">
        <f t="shared" si="1"/>
        <v>116.14006265737554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441142.28999999992</v>
      </c>
      <c r="E19" s="104">
        <f t="shared" si="5"/>
        <v>439124.46999999986</v>
      </c>
      <c r="F19" s="93">
        <f t="shared" si="1"/>
        <v>99.542592028526656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372863.84</v>
      </c>
      <c r="E20" s="247">
        <v>525481.47</v>
      </c>
      <c r="F20" s="93">
        <f t="shared" si="1"/>
        <v>140.93119622433755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59364.38</v>
      </c>
      <c r="E21" s="247">
        <v>66027.13</v>
      </c>
      <c r="F21" s="93">
        <f t="shared" si="1"/>
        <v>111.22348115149188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72463.820000000007</v>
      </c>
      <c r="E22" s="247">
        <v>101211.16</v>
      </c>
      <c r="F22" s="93">
        <f t="shared" si="1"/>
        <v>139.67130079534863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67976.83</v>
      </c>
      <c r="E24" s="247">
        <v>67976.84</v>
      </c>
      <c r="F24" s="93">
        <f t="shared" si="1"/>
        <v>100.00001471089486</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97454.57</v>
      </c>
      <c r="E25" s="247">
        <v>99490.79</v>
      </c>
      <c r="F25" s="93">
        <f t="shared" si="1"/>
        <v>102.08940432449702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475486.02</v>
      </c>
      <c r="E26" s="247">
        <v>479377.51</v>
      </c>
      <c r="F26" s="93">
        <f t="shared" si="1"/>
        <v>100.81842364156152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704467.17</v>
      </c>
      <c r="E28" s="247">
        <v>900440.43</v>
      </c>
      <c r="F28" s="93">
        <f t="shared" si="1"/>
        <v>127.81865051284078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56020.44</v>
      </c>
      <c r="E29" s="104">
        <f t="shared" si="6"/>
        <v>67066.220000000016</v>
      </c>
      <c r="F29" s="93">
        <f t="shared" si="1"/>
        <v>119.71741028810202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109969.41</v>
      </c>
      <c r="E30" s="247">
        <v>142710.64000000001</v>
      </c>
      <c r="F30" s="93">
        <f t="shared" si="1"/>
        <v>129.77303415558927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53948.97</v>
      </c>
      <c r="E34" s="247">
        <v>75644.42</v>
      </c>
      <c r="F34" s="93">
        <f t="shared" si="1"/>
        <v>140.21476220954727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49078.610000000044</v>
      </c>
      <c r="E35" s="104">
        <f t="shared" si="7"/>
        <v>26731.570000000065</v>
      </c>
      <c r="F35" s="93">
        <f t="shared" si="1"/>
        <v>54.466844109888278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443552.46</v>
      </c>
      <c r="E36" s="247">
        <v>467669.76000000001</v>
      </c>
      <c r="F36" s="93">
        <f t="shared" si="1"/>
        <v>105.43730498079078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2389.0100000000002</v>
      </c>
      <c r="E37" s="247">
        <v>2389.0100000000002</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384.03</v>
      </c>
      <c r="E39" s="247">
        <v>384.03</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397246.89</v>
      </c>
      <c r="E40" s="247">
        <v>443711.23</v>
      </c>
      <c r="F40" s="93">
        <f t="shared" si="1"/>
        <v>111.6965899972181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16457.63</v>
      </c>
      <c r="E41" s="104">
        <f t="shared" si="8"/>
        <v>27788.97</v>
      </c>
      <c r="F41" s="93">
        <f t="shared" si="1"/>
        <v>168.85159041733226</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16457.63</v>
      </c>
      <c r="E42" s="247">
        <v>27788.97</v>
      </c>
      <c r="F42" s="93">
        <f t="shared" si="1"/>
        <v>168.85159041733226</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127637.84999999999</v>
      </c>
      <c r="E45" s="104">
        <f t="shared" si="9"/>
        <v>132481.95000000001</v>
      </c>
      <c r="F45" s="93">
        <f t="shared" si="1"/>
        <v>103.79519084660234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1234.32</v>
      </c>
      <c r="E47" s="247">
        <v>1234.32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143026.18</v>
      </c>
      <c r="E48" s="247">
        <v>154026.18</v>
      </c>
      <c r="F48" s="93">
        <f t="shared" si="1"/>
        <v>107.69089966606114</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6155.9</v>
      </c>
      <c r="E49" s="247">
        <v>0</v>
      </c>
      <c r="F49" s="93">
        <f t="shared" si="1"/>
        <v>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22778.55</v>
      </c>
      <c r="E50" s="247">
        <v>22778.55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22113.07</v>
      </c>
      <c r="E54" s="247">
        <v>25491.83</v>
      </c>
      <c r="F54" s="93">
        <f t="shared" si="1"/>
        <v>115.27947046701341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22113.07</v>
      </c>
      <c r="E55" s="247">
        <v>25491.83</v>
      </c>
      <c r="F55" s="93">
        <f t="shared" si="1"/>
        <v>115.27947046701341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1218730.06</v>
      </c>
      <c r="E56" s="104">
        <f t="shared" si="11"/>
        <v>2891183.73</v>
      </c>
      <c r="F56" s="93">
        <f t="shared" si="1"/>
        <v>237.22921300554444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1036123.38</v>
      </c>
      <c r="E57" s="247">
        <v>2646991.67</v>
      </c>
      <c r="F57" s="93">
        <f t="shared" si="1"/>
        <v>255.47070176140605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809.61</v>
      </c>
      <c r="E58" s="247">
        <v>0</v>
      </c>
      <c r="F58" s="93">
        <f t="shared" si="1"/>
        <v>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158139.23000000001</v>
      </c>
      <c r="E61" s="247">
        <v>220534.22</v>
      </c>
      <c r="F61" s="93">
        <f t="shared" si="1"/>
        <v>139.45573150950591</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23657.84</v>
      </c>
      <c r="E62" s="247">
        <v>23657.84</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1326.73</v>
      </c>
      <c r="E63" s="104">
        <f t="shared" si="12"/>
        <v>0</v>
      </c>
      <c r="F63" s="93">
        <f t="shared" si="1"/>
        <v>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1326.73</v>
      </c>
      <c r="E64" s="247">
        <v>0</v>
      </c>
      <c r="F64" s="93">
        <f t="shared" si="1"/>
        <v>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5889106.9400000004</v>
      </c>
      <c r="E68" s="104">
        <f t="shared" si="13"/>
        <v>7541130.9500000011</v>
      </c>
      <c r="F68" s="93">
        <f t="shared" si="1"/>
        <v>128.05219920153124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221316.33000000002</v>
      </c>
      <c r="E69" s="104">
        <f t="shared" si="14"/>
        <v>1772250.6600000001</v>
      </c>
      <c r="F69" s="93">
        <f t="shared" si="1"/>
        <v>800.77717717440908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220579.17</v>
      </c>
      <c r="E70" s="104">
        <f t="shared" si="15"/>
        <v>1770925.1</v>
      </c>
      <c r="F70" s="93">
        <f t="shared" si="1"/>
        <v>802.85237268777473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220579.17</v>
      </c>
      <c r="E72" s="247">
        <v>1770875.62</v>
      </c>
      <c r="F72" s="93">
        <f t="shared" si="1"/>
        <v>802.82994083258177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49.48</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737.16</v>
      </c>
      <c r="E76" s="247">
        <v>1325.56</v>
      </c>
      <c r="F76" s="93">
        <f t="shared" si="1"/>
        <v>179.81984915079494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65262.259999999995</v>
      </c>
      <c r="E78" s="104">
        <f>E79+SUM(E82:E84)-E85+E86</f>
        <v>108369.51</v>
      </c>
      <c r="F78" s="93">
        <f t="shared" si="1"/>
        <v>166.05234020397089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130.16</v>
      </c>
      <c r="E83" s="247">
        <v>122.06</v>
      </c>
      <c r="F83" s="93">
        <f t="shared" si="1"/>
        <v>93.776889981561169</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0.97</v>
      </c>
      <c r="E84" s="247">
        <v>527.41999999999996</v>
      </c>
      <c r="F84" s="93" t="str">
        <f t="shared" si="1"/>
        <v>&gt;&gt;100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65131.13</v>
      </c>
      <c r="E86" s="247">
        <v>107720.03</v>
      </c>
      <c r="F86" s="93">
        <f t="shared" si="1"/>
        <v>165.38946890680387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5474643.3100000005</v>
      </c>
      <c r="E134" s="104">
        <f t="shared" si="23"/>
        <v>5474643.3100000005</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5474643.3100000005</v>
      </c>
      <c r="E135" s="104">
        <f t="shared" si="24"/>
        <v>5474643.3100000005</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4888499.57</v>
      </c>
      <c r="E139" s="247">
        <v>4888499.57</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586143.74</v>
      </c>
      <c r="E141" s="247">
        <v>586143.74</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127215.51000000001</v>
      </c>
      <c r="E146" s="104">
        <f t="shared" si="26"/>
        <v>185094.19999999998</v>
      </c>
      <c r="F146" s="93">
        <f t="shared" si="1"/>
        <v>145.49656720316568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90657.25</v>
      </c>
      <c r="E147" s="247">
        <v>83528.83</v>
      </c>
      <c r="F147" s="93">
        <f t="shared" si="1"/>
        <v>92.136955400698781</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105020.45</v>
      </c>
      <c r="E158" s="247">
        <v>170082.11</v>
      </c>
      <c r="F158" s="93">
        <f t="shared" si="1"/>
        <v>161.95141993773592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118932.7</v>
      </c>
      <c r="E159" s="247">
        <v>130244.49</v>
      </c>
      <c r="F159" s="93">
        <f t="shared" si="1"/>
        <v>109.51108484041816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3662.24</v>
      </c>
      <c r="E160" s="247">
        <v>2935.36</v>
      </c>
      <c r="F160" s="93">
        <f t="shared" si="1"/>
        <v>80.152038096902459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191057.13</v>
      </c>
      <c r="E163" s="247">
        <v>201696.59</v>
      </c>
      <c r="F163" s="93">
        <f t="shared" si="1"/>
        <v>105.56873224254966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487.15</v>
      </c>
      <c r="E164" s="104">
        <f t="shared" si="28"/>
        <v>487.15</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487.15</v>
      </c>
      <c r="E166" s="247">
        <v>487.15</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182.38</v>
      </c>
      <c r="E170" s="104">
        <f t="shared" si="29"/>
        <v>286.12</v>
      </c>
      <c r="F170" s="93">
        <f t="shared" si="1"/>
        <v>156.88123697773878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182.38</v>
      </c>
      <c r="E171" s="247">
        <v>286.12</v>
      </c>
      <c r="F171" s="93">
        <f t="shared" si="1"/>
        <v>156.88123697773878</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20470551.970000003</v>
      </c>
      <c r="E175" s="104">
        <f t="shared" si="30"/>
        <v>23458246.280000001</v>
      </c>
      <c r="F175" s="93">
        <f t="shared" si="1"/>
        <v>114.59508426728561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2181359.71</v>
      </c>
      <c r="E176" s="104">
        <f t="shared" si="31"/>
        <v>4384787</v>
      </c>
      <c r="F176" s="93">
        <f t="shared" si="1"/>
        <v>201.01164332956344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368572.15</v>
      </c>
      <c r="E177" s="104">
        <f t="shared" si="32"/>
        <v>565506.52999999991</v>
      </c>
      <c r="F177" s="93">
        <f t="shared" si="1"/>
        <v>153.43170394181976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96736.26</v>
      </c>
      <c r="E178" s="247">
        <v>209673.15</v>
      </c>
      <c r="F178" s="93">
        <f t="shared" si="1"/>
        <v>216.74721557356054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201633.65</v>
      </c>
      <c r="E179" s="247">
        <v>265732.56</v>
      </c>
      <c r="F179" s="93">
        <f t="shared" si="1"/>
        <v>131.7897880636491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984.96</v>
      </c>
      <c r="E180" s="104">
        <f t="shared" si="33"/>
        <v>17946.870000000003</v>
      </c>
      <c r="F180" s="93">
        <f t="shared" si="1"/>
        <v>1822.0912524366472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826.95</v>
      </c>
      <c r="E182" s="247">
        <v>17376.900000000001</v>
      </c>
      <c r="F182" s="93">
        <f t="shared" si="1"/>
        <v>2101.3241429348814</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158.01</v>
      </c>
      <c r="E183" s="247">
        <v>569.97</v>
      </c>
      <c r="F183" s="93">
        <f t="shared" si="1"/>
        <v>360.71767609644962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796.34</v>
      </c>
      <c r="E184" s="247">
        <v>0</v>
      </c>
      <c r="F184" s="93">
        <f t="shared" si="1"/>
        <v>0</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604.11</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23466.22</v>
      </c>
      <c r="E186" s="247">
        <v>24610.32</v>
      </c>
      <c r="F186" s="93">
        <f t="shared" si="1"/>
        <v>104.87551893743432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44954.720000000001</v>
      </c>
      <c r="E188" s="247">
        <v>46939.519999999997</v>
      </c>
      <c r="F188" s="93">
        <f t="shared" si="1"/>
        <v>104.41510924770523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398.17</v>
      </c>
      <c r="E189" s="247">
        <v>372876.21</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1812389.39</v>
      </c>
      <c r="E206" s="104">
        <f t="shared" si="37"/>
        <v>3446404.2600000002</v>
      </c>
      <c r="F206" s="93">
        <f t="shared" si="1"/>
        <v>190.15804655532665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1812389.39</v>
      </c>
      <c r="E207" s="104">
        <f t="shared" si="38"/>
        <v>3446404.2600000002</v>
      </c>
      <c r="F207" s="93">
        <f t="shared" si="1"/>
        <v>190.15804655532665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1812389.39</v>
      </c>
      <c r="E212" s="247">
        <v>3422125.52</v>
      </c>
      <c r="F212" s="93">
        <f t="shared" si="1"/>
        <v>188.81844811505988</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24278.74</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18289192.260000002</v>
      </c>
      <c r="E237" s="104">
        <f t="shared" si="41"/>
        <v>19073459.280000001</v>
      </c>
      <c r="F237" s="93">
        <f t="shared" si="1"/>
        <v>104.28814465314171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18243698.949999999</v>
      </c>
      <c r="E238" s="104">
        <f t="shared" si="42"/>
        <v>17944519.810000002</v>
      </c>
      <c r="F238" s="93">
        <f t="shared" si="1"/>
        <v>98.360096048394851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20056088.34</v>
      </c>
      <c r="E239" s="104">
        <f t="shared" si="43"/>
        <v>21405930.350000001</v>
      </c>
      <c r="F239" s="93">
        <f t="shared" si="1"/>
        <v>106.73033538303611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20056088.34</v>
      </c>
      <c r="E240" s="247">
        <v>21405930.350000001</v>
      </c>
      <c r="F240" s="93">
        <f t="shared" si="1"/>
        <v>106.73033538303611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1812389.39</v>
      </c>
      <c r="E242" s="104">
        <f t="shared" si="44"/>
        <v>3461410.54</v>
      </c>
      <c r="F242" s="93">
        <f t="shared" si="1"/>
        <v>190.98602977365701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1812389.39</v>
      </c>
      <c r="E243" s="247">
        <v>3461410.54</v>
      </c>
      <c r="F243" s="93">
        <f t="shared" si="1"/>
        <v>190.98602977365701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-115456.56</v>
      </c>
      <c r="E245" s="104">
        <f t="shared" si="45"/>
        <v>910177.49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245906</v>
      </c>
      <c r="E246" s="104">
        <f t="shared" si="46"/>
        <v>2002081.02</v>
      </c>
      <c r="F246" s="93">
        <f t="shared" si="1"/>
        <v>814.16517693752905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47364.6</v>
      </c>
      <c r="E247" s="247">
        <v>366908.47</v>
      </c>
      <c r="F247" s="93">
        <f t="shared" si="1"/>
        <v>774.64703597201276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198541.4</v>
      </c>
      <c r="E249" s="247">
        <v>1635172.55</v>
      </c>
      <c r="F249" s="93">
        <f t="shared" si="1"/>
        <v>823.59273682969899</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361362.56</v>
      </c>
      <c r="E250" s="104">
        <f t="shared" si="47"/>
        <v>1091903.53</v>
      </c>
      <c r="F250" s="93">
        <f t="shared" si="1"/>
        <v>302.16288317195892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361362.56</v>
      </c>
      <c r="E252" s="247">
        <v>1091903.53</v>
      </c>
      <c r="F252" s="93">
        <f t="shared" si="1"/>
        <v>302.16288317195892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127282.02</v>
      </c>
      <c r="E255" s="247">
        <v>185094.13</v>
      </c>
      <c r="F255" s="93">
        <f t="shared" si="1"/>
        <v>145.42048437006264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487.15</v>
      </c>
      <c r="E256" s="247">
        <v>487.15</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33180.699999999997</v>
      </c>
      <c r="E257" s="247">
        <v>33180.699999999997</v>
      </c>
      <c r="F257" s="93">
        <f t="shared" si="1"/>
        <v>100</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6984500.1799999997</v>
      </c>
      <c r="E259" s="104">
        <f t="shared" si="49"/>
        <v>6984977.7800000003</v>
      </c>
      <c r="F259" s="93">
        <f t="shared" si="1"/>
        <v>100.00683799824887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6984500.1799999997</v>
      </c>
      <c r="E260" s="248">
        <v>6984977.7800000003</v>
      </c>
      <c r="F260" s="97">
        <f t="shared" si="1"/>
        <v>100.00683799824887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318272.64000000001</v>
      </c>
      <c r="E264" s="247">
        <v>366879.22</v>
      </c>
      <c r="F264" s="93">
        <f t="shared" si="50"/>
        <v>115.27199447618241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19911.57</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487.15</v>
      </c>
      <c r="E266" s="247">
        <v>487.15</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77.05</v>
      </c>
      <c r="E268" s="247">
        <v>5198.68</v>
      </c>
      <c r="F268" s="93">
        <f t="shared" si="50"/>
        <v>6747.1512005191444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52138.04</v>
      </c>
      <c r="E269" s="247">
        <v>90278.06</v>
      </c>
      <c r="F269" s="93">
        <f t="shared" si="50"/>
        <v>173.15200187809131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3318.07</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9597.9699999999993</v>
      </c>
      <c r="E273" s="247">
        <v>12243.29</v>
      </c>
      <c r="F273" s="93">
        <f t="shared" si="50"/>
        <v>127.56124472154009</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346779.05</v>
      </c>
      <c r="E287" s="247">
        <v>125890.43</v>
      </c>
      <c r="F287" s="93">
        <f t="shared" si="50"/>
        <v>36.30277838295018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21793.1</v>
      </c>
      <c r="E288" s="247">
        <v>439616.1</v>
      </c>
      <c r="F288" s="93">
        <f t="shared" si="50"/>
        <v>2017.2260944978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398.17</v>
      </c>
      <c r="E289" s="247">
        <v>41107.61</v>
      </c>
      <c r="F289" s="93" t="str">
        <f t="shared" si="50"/>
        <v>&gt;&gt;100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331768.59999999998</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1812389.39</v>
      </c>
      <c r="E293" s="247">
        <v>3446404.26</v>
      </c>
      <c r="F293" s="93">
        <f t="shared" si="50"/>
        <v>190.15804655532662</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446.74</v>
      </c>
      <c r="E297" s="247">
        <v>41673.61</v>
      </c>
      <c r="F297" s="93">
        <f t="shared" si="50"/>
        <v>9328.3811613018752</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42631.51</v>
      </c>
      <c r="E298" s="247">
        <v>3071.93</v>
      </c>
      <c r="F298" s="93">
        <f t="shared" si="50"/>
        <v>7.2057733821767043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1876.46</v>
      </c>
      <c r="E299" s="247">
        <v>2193.98</v>
      </c>
      <c r="F299" s="93">
        <f t="shared" si="50"/>
        <v>116.92122400690661</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24278.74</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713941.39999999991</v>
      </c>
      <c r="E5" s="79">
        <f t="shared" si="0"/>
        <v>1001145.3</v>
      </c>
      <c r="F5" s="80">
        <f t="shared" ref="F5:F141" si="1">IF(D5&gt;0,IF(E5/D5&gt;=100,"&gt;&gt;100",E5/D5*100),"-")</f>
        <v>140.22793747498045</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647714.17999999993</v>
      </c>
      <c r="E6" s="81">
        <f t="shared" si="2"/>
        <v>869582.31</v>
      </c>
      <c r="F6" s="63">
        <f t="shared" si="1"/>
        <v>134.25401772121154</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317402.77</v>
      </c>
      <c r="E7" s="249">
        <v>457378.78</v>
      </c>
      <c r="F7" s="63">
        <f t="shared" si="1"/>
        <v>144.10043743474577</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330311.40999999997</v>
      </c>
      <c r="E8" s="249">
        <v>412203.53</v>
      </c>
      <c r="F8" s="63">
        <f t="shared" si="1"/>
        <v>124.79239817964509</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66227.22</v>
      </c>
      <c r="E13" s="81">
        <f t="shared" si="4"/>
        <v>130062.99</v>
      </c>
      <c r="F13" s="63">
        <f t="shared" si="1"/>
        <v>196.38902251974341</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34582.559999999998</v>
      </c>
      <c r="E14" s="249">
        <v>130062.99</v>
      </c>
      <c r="F14" s="63">
        <f t="shared" si="1"/>
        <v>376.0941642261302</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31644.66</v>
      </c>
      <c r="E15" s="249">
        <v>0</v>
      </c>
      <c r="F15" s="63">
        <f t="shared" si="1"/>
        <v>0</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1500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3444.16</v>
      </c>
      <c r="E22" s="81">
        <f t="shared" si="5"/>
        <v>0</v>
      </c>
      <c r="F22" s="63">
        <f t="shared" si="1"/>
        <v>0</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3444.16</v>
      </c>
      <c r="E24" s="249">
        <v>0</v>
      </c>
      <c r="F24" s="63">
        <f t="shared" si="1"/>
        <v>0</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364063.68</v>
      </c>
      <c r="E28" s="81">
        <f t="shared" si="6"/>
        <v>766186.49</v>
      </c>
      <c r="F28" s="63">
        <f t="shared" si="1"/>
        <v>210.45397607363637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364063.68</v>
      </c>
      <c r="E30" s="249">
        <v>741675.54</v>
      </c>
      <c r="F30" s="63">
        <f t="shared" si="1"/>
        <v>203.7213764361224</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24510.95</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1541930.28</v>
      </c>
      <c r="E35" s="81">
        <f t="shared" si="7"/>
        <v>2077701.68</v>
      </c>
      <c r="F35" s="63">
        <f t="shared" si="1"/>
        <v>134.74679801994677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137689.34</v>
      </c>
      <c r="E36" s="81">
        <f t="shared" si="8"/>
        <v>0</v>
      </c>
      <c r="F36" s="63">
        <f t="shared" si="1"/>
        <v>0</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128665.85</v>
      </c>
      <c r="E37" s="249">
        <v>0</v>
      </c>
      <c r="F37" s="63">
        <f t="shared" si="1"/>
        <v>0</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9023.49</v>
      </c>
      <c r="E38" s="249">
        <v>0</v>
      </c>
      <c r="F38" s="63">
        <f t="shared" si="1"/>
        <v>0</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357856.18</v>
      </c>
      <c r="E39" s="81">
        <f t="shared" si="9"/>
        <v>462794.11</v>
      </c>
      <c r="F39" s="63">
        <f t="shared" si="1"/>
        <v>129.32405135493258</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357856.18</v>
      </c>
      <c r="E40" s="249">
        <v>462794.11</v>
      </c>
      <c r="F40" s="63">
        <f t="shared" si="1"/>
        <v>129.32405135493258</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227323.83</v>
      </c>
      <c r="E43" s="81">
        <f t="shared" si="10"/>
        <v>189872.81</v>
      </c>
      <c r="F43" s="63">
        <f t="shared" si="1"/>
        <v>83.525255579232507</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227323.83</v>
      </c>
      <c r="E48" s="249">
        <v>189872.81</v>
      </c>
      <c r="F48" s="63">
        <f t="shared" si="1"/>
        <v>83.525255579232507</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33494.75</v>
      </c>
      <c r="E50" s="81">
        <f t="shared" si="11"/>
        <v>0</v>
      </c>
      <c r="F50" s="63">
        <f t="shared" si="1"/>
        <v>0</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33494.75</v>
      </c>
      <c r="E53" s="249">
        <v>0</v>
      </c>
      <c r="F53" s="63">
        <f t="shared" si="1"/>
        <v>0</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93220.17</v>
      </c>
      <c r="E54" s="81">
        <f t="shared" si="12"/>
        <v>698479.03</v>
      </c>
      <c r="F54" s="63">
        <f t="shared" si="1"/>
        <v>749.27886314732109</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93220.17</v>
      </c>
      <c r="E55" s="249">
        <v>682609.62</v>
      </c>
      <c r="F55" s="63">
        <f t="shared" si="1"/>
        <v>732.25528337912283</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15869.41</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684108.07000000007</v>
      </c>
      <c r="E61" s="81">
        <f t="shared" si="13"/>
        <v>242802.05</v>
      </c>
      <c r="F61" s="63">
        <f t="shared" si="1"/>
        <v>35.491768135405856</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132228.56</v>
      </c>
      <c r="E64" s="249">
        <v>108693.3</v>
      </c>
      <c r="F64" s="63">
        <f t="shared" si="1"/>
        <v>82.201076681164793</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551879.51</v>
      </c>
      <c r="E65" s="249">
        <v>134108.75</v>
      </c>
      <c r="F65" s="63">
        <f t="shared" si="1"/>
        <v>24.300367665398557</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8237.94</v>
      </c>
      <c r="E74" s="249">
        <v>483753.68</v>
      </c>
      <c r="F74" s="63">
        <f t="shared" si="1"/>
        <v>5872.2651536670564</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173481.55</v>
      </c>
      <c r="E75" s="81">
        <f t="shared" si="15"/>
        <v>22642.17</v>
      </c>
      <c r="F75" s="63">
        <f t="shared" si="1"/>
        <v>13.051629986012921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125745.4</v>
      </c>
      <c r="E76" s="249">
        <v>11310.83</v>
      </c>
      <c r="F76" s="63">
        <f t="shared" si="1"/>
        <v>8.995024867708878</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37606.839999999997</v>
      </c>
      <c r="E77" s="249">
        <v>0</v>
      </c>
      <c r="F77" s="63">
        <f t="shared" si="1"/>
        <v>0</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11331.34</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10129.31</v>
      </c>
      <c r="E81" s="249">
        <v>0</v>
      </c>
      <c r="F81" s="63">
        <f t="shared" si="1"/>
        <v>0</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444721.15999999992</v>
      </c>
      <c r="E82" s="81">
        <f t="shared" si="16"/>
        <v>546937.76</v>
      </c>
      <c r="F82" s="63">
        <f t="shared" si="1"/>
        <v>122.98442466735789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14035.68</v>
      </c>
      <c r="E83" s="249">
        <v>95580.58</v>
      </c>
      <c r="F83" s="63">
        <f t="shared" si="1"/>
        <v>680.98289502183013</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313529.90999999997</v>
      </c>
      <c r="E84" s="249">
        <v>157277.51999999999</v>
      </c>
      <c r="F84" s="63">
        <f t="shared" si="1"/>
        <v>50.163482010376612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90422.720000000001</v>
      </c>
      <c r="E86" s="249">
        <v>0</v>
      </c>
      <c r="F86" s="63">
        <f t="shared" si="1"/>
        <v>0</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26732.85</v>
      </c>
      <c r="E88" s="249">
        <v>294079.65999999997</v>
      </c>
      <c r="F88" s="63">
        <f t="shared" si="1"/>
        <v>1100.0684925101514</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33959.22</v>
      </c>
      <c r="E89" s="81">
        <f t="shared" si="17"/>
        <v>89771.93</v>
      </c>
      <c r="F89" s="63">
        <f t="shared" si="1"/>
        <v>264.35215532041076</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6118.79</v>
      </c>
      <c r="E99" s="81">
        <f t="shared" si="20"/>
        <v>0</v>
      </c>
      <c r="F99" s="63">
        <f t="shared" si="1"/>
        <v>0</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6118.79</v>
      </c>
      <c r="E100" s="249">
        <v>0</v>
      </c>
      <c r="F100" s="63">
        <f t="shared" si="1"/>
        <v>0</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27840.43</v>
      </c>
      <c r="E104" s="249">
        <v>0</v>
      </c>
      <c r="F104" s="63">
        <f t="shared" si="1"/>
        <v>0</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89771.93</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1294820.3900000001</v>
      </c>
      <c r="E107" s="81">
        <f t="shared" si="21"/>
        <v>1419651.3599999999</v>
      </c>
      <c r="F107" s="63">
        <f t="shared" si="1"/>
        <v>109.64079427263265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629950.36</v>
      </c>
      <c r="E108" s="249">
        <v>1261042.77</v>
      </c>
      <c r="F108" s="63">
        <f t="shared" si="1"/>
        <v>200.18129206244123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121350.93</v>
      </c>
      <c r="E109" s="249">
        <v>111795.25</v>
      </c>
      <c r="F109" s="63">
        <f t="shared" si="1"/>
        <v>92.125581567442467</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41716.980000000003</v>
      </c>
      <c r="E111" s="249">
        <v>32933.410000000003</v>
      </c>
      <c r="F111" s="63">
        <f t="shared" si="1"/>
        <v>78.944856506870835</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501802.12</v>
      </c>
      <c r="E113" s="249">
        <v>13879.93</v>
      </c>
      <c r="F113" s="63">
        <f t="shared" si="1"/>
        <v>2.7660166122853367</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1005947.1599999999</v>
      </c>
      <c r="E114" s="81">
        <f t="shared" si="22"/>
        <v>1306621.03</v>
      </c>
      <c r="F114" s="63">
        <f t="shared" si="1"/>
        <v>129.88962859639668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919497.07</v>
      </c>
      <c r="E115" s="81">
        <f t="shared" si="23"/>
        <v>1214699</v>
      </c>
      <c r="F115" s="63">
        <f t="shared" si="1"/>
        <v>132.10471676652543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819795.23</v>
      </c>
      <c r="E116" s="249">
        <v>1113713.44</v>
      </c>
      <c r="F116" s="63">
        <f t="shared" si="1"/>
        <v>135.85263724942629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99701.84</v>
      </c>
      <c r="E117" s="249">
        <v>100985.56</v>
      </c>
      <c r="F117" s="63">
        <f t="shared" si="1"/>
        <v>101.28755898587227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56826.400000000001</v>
      </c>
      <c r="E118" s="81">
        <f t="shared" si="24"/>
        <v>40724.559999999998</v>
      </c>
      <c r="F118" s="63">
        <f t="shared" si="1"/>
        <v>71.664859994650371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56826.400000000001</v>
      </c>
      <c r="E120" s="249">
        <v>40724.559999999998</v>
      </c>
      <c r="F120" s="63">
        <f t="shared" si="1"/>
        <v>71.664859994650371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29623.69</v>
      </c>
      <c r="E122" s="81">
        <f t="shared" si="25"/>
        <v>0</v>
      </c>
      <c r="F122" s="63">
        <f t="shared" si="1"/>
        <v>0</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29623.69</v>
      </c>
      <c r="E124" s="249">
        <v>0</v>
      </c>
      <c r="F124" s="63">
        <f t="shared" si="1"/>
        <v>0</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51197.47</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428149.95</v>
      </c>
      <c r="E129" s="81">
        <f t="shared" si="26"/>
        <v>303707.60999999993</v>
      </c>
      <c r="F129" s="63">
        <f t="shared" si="1"/>
        <v>70.934869897800979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4313.49</v>
      </c>
      <c r="E130" s="81">
        <f t="shared" si="27"/>
        <v>0</v>
      </c>
      <c r="F130" s="63">
        <f t="shared" si="1"/>
        <v>0</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29.2</v>
      </c>
      <c r="E131" s="249">
        <v>0</v>
      </c>
      <c r="F131" s="63">
        <f t="shared" si="1"/>
        <v>0</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4284.29</v>
      </c>
      <c r="E132" s="249">
        <v>0</v>
      </c>
      <c r="F132" s="63">
        <f t="shared" si="1"/>
        <v>0</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73096.759999999995</v>
      </c>
      <c r="E133" s="249">
        <v>11480</v>
      </c>
      <c r="F133" s="63">
        <f t="shared" si="1"/>
        <v>15.705210463500711</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422.85</v>
      </c>
      <c r="E134" s="249">
        <v>0</v>
      </c>
      <c r="F134" s="63">
        <f t="shared" si="1"/>
        <v>0</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238911.27</v>
      </c>
      <c r="E135" s="249">
        <v>233475.27</v>
      </c>
      <c r="F135" s="63">
        <f t="shared" si="1"/>
        <v>97.724678287466304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25639.4</v>
      </c>
      <c r="E136" s="249">
        <v>44119.89</v>
      </c>
      <c r="F136" s="63">
        <f t="shared" si="1"/>
        <v>172.07848077568119</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52616.43</v>
      </c>
      <c r="E137" s="249">
        <v>9228.5400000000009</v>
      </c>
      <c r="F137" s="63">
        <f t="shared" si="1"/>
        <v>17.539274329330212</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33149.75</v>
      </c>
      <c r="E138" s="249">
        <v>5403.91</v>
      </c>
      <c r="F138" s="63">
        <f t="shared" si="1"/>
        <v>16.301510569461307</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6004458.9500000002</v>
      </c>
      <c r="E141" s="106">
        <f t="shared" si="28"/>
        <v>7534365.3300000001</v>
      </c>
      <c r="F141" s="82">
        <f t="shared" si="1"/>
        <v>125.47950436067184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5341.5300000000007</v>
      </c>
      <c r="E5" s="107">
        <f t="shared" si="0"/>
        <v>5072.7800000000007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0.01</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0.01</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0.01</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5341.5300000000007</v>
      </c>
      <c r="E22" s="108">
        <f t="shared" si="3"/>
        <v>5072.7700000000004</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5341.5300000000007</v>
      </c>
      <c r="E23" s="108">
        <f t="shared" si="4"/>
        <v>5072.7700000000004</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5072.7700000000004</v>
      </c>
      <c r="E25" s="250">
        <v>5072.7700000000004</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268.76</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2181516.83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10078706.390000001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5651704.4900000002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1951223.2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2451477.85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72541.3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542972</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9022.24</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288699.7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335768.2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2210204.96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2216796.94</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2216796.94</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7875436.2200000007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5454927.2400000002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1838286.31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2387378.94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55579.39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543768.31999999995</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8418.1299999999992</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287555.57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157.19</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333783.39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1837726.92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582782.06000000006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582782.06000000006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4384787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166998.03999999998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125890.43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115345.43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106347.76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328.5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8669.17</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10545</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10545</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41107.61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1946.5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34061.980000000003</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5099.13</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4217788.96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439616.1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331768.59999999998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3446404.26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35468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Provjera</v>
      </c>
      <c r="C215" s="118" t="s">
        <v>3220</v>
      </c>
      <c r="D215" s="123"/>
      <c r="E215" s="71">
        <f t="shared" si="19"/>
        <v>0</v>
      </c>
      <c r="F215" s="71">
        <f t="shared" si="20"/>
        <v>1</v>
      </c>
      <c r="G215" s="71"/>
      <c r="H215" s="71"/>
      <c r="I215" s="71"/>
      <c r="J215" s="71"/>
      <c r="K215" s="71"/>
      <c r="L215" s="71">
        <f>IF(AND('PR-RAS'!D33&gt;0,SUM('PR-RAS'!D659:'PR-RAS'!D660)=0),1,0)</f>
        <v>1</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0</v>
      </c>
      <c r="M216" s="71">
        <f>IF(AND('PR-RAS'!E90&gt;0,'PR-RAS'!E702=0),1,0)</f>
        <v>1</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Kresimir Crnkovic</cp:lastModifiedBy>
  <cp:lastPrinted>2024-02-29T10:19:22Z</cp:lastPrinted>
  <dcterms:created xsi:type="dcterms:W3CDTF">2022-04-01T05:14:30Z</dcterms:created>
  <dcterms:modified xsi:type="dcterms:W3CDTF">2024-03-05T13:33:37Z</dcterms:modified>
</cp:coreProperties>
</file>